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оперативных мероприятий на" sheetId="1" r:id="rId1"/>
  </sheets>
  <definedNames/>
  <calcPr fullCalcOnLoad="1"/>
</workbook>
</file>

<file path=xl/sharedStrings.xml><?xml version="1.0" encoding="utf-8"?>
<sst xmlns="http://schemas.openxmlformats.org/spreadsheetml/2006/main" count="1840" uniqueCount="569">
  <si>
    <t xml:space="preserve">Лабораторное обеспечение </t>
  </si>
  <si>
    <t>территории</t>
  </si>
  <si>
    <t>Наименование юридических лиц, индивидуальных предпринимателей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</si>
  <si>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</si>
  <si>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</si>
  <si>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</si>
  <si>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</si>
  <si>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</si>
  <si>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Роспотребнадзора по РА</t>
  </si>
  <si>
    <t>вода</t>
  </si>
  <si>
    <t>продукты питания</t>
  </si>
  <si>
    <t xml:space="preserve">смывы  окружающей среды с объектов </t>
  </si>
  <si>
    <t>смывы ЛПУ</t>
  </si>
  <si>
    <t>аптечные формы</t>
  </si>
  <si>
    <t>воздух в ЛПУ</t>
  </si>
  <si>
    <t>почва</t>
  </si>
  <si>
    <t>материал на стерильность</t>
  </si>
  <si>
    <t>прочие</t>
  </si>
  <si>
    <t>вода хим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</si>
  <si>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</si>
  <si>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</si>
  <si>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</si>
  <si>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</si>
  <si>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</si>
  <si>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</si>
  <si>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</si>
  <si>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 хлеб на йод</t>
  </si>
  <si>
    <t>соль на  йод</t>
  </si>
  <si>
    <t>воздух атмосф</t>
  </si>
  <si>
    <t>воздух  ЛПУ</t>
  </si>
  <si>
    <t>алкогольная продукция</t>
  </si>
  <si>
    <t>микроклимат</t>
  </si>
  <si>
    <t>запыленность</t>
  </si>
  <si>
    <t>загазованность</t>
  </si>
  <si>
    <t>освещенность</t>
  </si>
  <si>
    <t>шум</t>
  </si>
  <si>
    <t>вибрация</t>
  </si>
  <si>
    <t>неионизирующие излучения (ЭИП)</t>
  </si>
  <si>
    <t>гигиена питания</t>
  </si>
  <si>
    <t>Г-Алтайск, Майма</t>
  </si>
  <si>
    <t>ГАГУ 4 столовых</t>
  </si>
  <si>
    <t>Старосвет Карпенко</t>
  </si>
  <si>
    <t xml:space="preserve">Карачанская </t>
  </si>
  <si>
    <t>ИП Майер склад,маг.3 киоска,2 павильона</t>
  </si>
  <si>
    <t>ИП Вакулев цех по изготовлению мягкого мор.</t>
  </si>
  <si>
    <t>ИП Тержанян х/п, павильон</t>
  </si>
  <si>
    <t>ИП Рогозина беляшная</t>
  </si>
  <si>
    <t>ИП Тутушева магазин</t>
  </si>
  <si>
    <t>ИП Кайгородова магазин</t>
  </si>
  <si>
    <t>Бирюкова</t>
  </si>
  <si>
    <t>ИП Истомин магазин,2 торг.палатки</t>
  </si>
  <si>
    <t>ООО"Фортуна" склад</t>
  </si>
  <si>
    <t>ООО"Сибирь-аква" склад</t>
  </si>
  <si>
    <t>ООО"Раут ЛТД" склад</t>
  </si>
  <si>
    <t>Эдокова Карпенко</t>
  </si>
  <si>
    <t>ООО"Майма молоко"</t>
  </si>
  <si>
    <t>ООО"Империал" склад, цех</t>
  </si>
  <si>
    <t>коммунальная гигиена</t>
  </si>
  <si>
    <t>МУП САХ-Админ.здание</t>
  </si>
  <si>
    <t>Логинова</t>
  </si>
  <si>
    <t>Сныга Адатов</t>
  </si>
  <si>
    <t>МУП САХ полигон ТБО</t>
  </si>
  <si>
    <t>МУ "Упр.Ком.хоз"-общ.туалеты</t>
  </si>
  <si>
    <t>МУ "Упр.Ком.хоз"-колодцы</t>
  </si>
  <si>
    <t>Адатов</t>
  </si>
  <si>
    <t>МУ "Упр.ком.хоз."-кладбище</t>
  </si>
  <si>
    <t>ООО"Курс"</t>
  </si>
  <si>
    <t>Бирюков</t>
  </si>
  <si>
    <t>Цех по расфасовке лек.трав</t>
  </si>
  <si>
    <t>Соузгинская С\А-админ.здание</t>
  </si>
  <si>
    <t>Соузгинская С\А-скважина</t>
  </si>
  <si>
    <t>Скакун</t>
  </si>
  <si>
    <t>Соузгинская С\А-ФАП</t>
  </si>
  <si>
    <t>Логинова Сбитнева</t>
  </si>
  <si>
    <t>Полигон ТБО ИП Мезгерёв</t>
  </si>
  <si>
    <t>Логинова Бирюков</t>
  </si>
  <si>
    <t>Уст-Мунинская с\а-админ.здание</t>
  </si>
  <si>
    <t>Кирьянов</t>
  </si>
  <si>
    <t>Уст-Мунинская с\а-скважина №1</t>
  </si>
  <si>
    <t>Уст-Мунинская с\а-скважина №2</t>
  </si>
  <si>
    <t>Уст-Мунинская с\а-скважина№3</t>
  </si>
  <si>
    <t>Уст-Мунинская с\а-скважина№4</t>
  </si>
  <si>
    <t>Уст-Мунинская с\а-ФАП</t>
  </si>
  <si>
    <t>Кирьянов Сбитнева</t>
  </si>
  <si>
    <t>Скакун Сныга</t>
  </si>
  <si>
    <t>Уст-Мунинская с\а-ФАП карым</t>
  </si>
  <si>
    <t>Скакун,Сныга</t>
  </si>
  <si>
    <t>Уст-Мунинская с\а-свалка</t>
  </si>
  <si>
    <t>Уст-Мунинская с\а-свалка с.Барангол</t>
  </si>
  <si>
    <t>Уст-Мунинская с\а-свалка с.Карым</t>
  </si>
  <si>
    <t>Манжерокская с\а-скважина с.Озёрное</t>
  </si>
  <si>
    <t>ФАП-Озёрное</t>
  </si>
  <si>
    <t>Бирюков Сбитнева</t>
  </si>
  <si>
    <t>Скважина ДОУ Манжерое</t>
  </si>
  <si>
    <t>Родник с.Манжерок</t>
  </si>
  <si>
    <t>Скважина с.Манжерок</t>
  </si>
  <si>
    <t>Манжерок-полигон ТБО</t>
  </si>
  <si>
    <t>Манжер вр.амбулатория</t>
  </si>
  <si>
    <t>Меб.фабр.ЗАО "Алтай-Мебель"-Скважина</t>
  </si>
  <si>
    <t>Меб.фабр.ЗАО "Алтай-Мебель"-котельная</t>
  </si>
  <si>
    <t>Бирюлинская с\а-админ.здание.</t>
  </si>
  <si>
    <t>Бирюлинская с\а-скважина</t>
  </si>
  <si>
    <t>Скважина с.Александровка</t>
  </si>
  <si>
    <t>Родник У-Аспак</t>
  </si>
  <si>
    <t>ФАП У-Аспак</t>
  </si>
  <si>
    <t>ФАП с.Александровка</t>
  </si>
  <si>
    <t>Коммунальн.водопроывод Г-А</t>
  </si>
  <si>
    <t>Ведомств.водопровод Г-А</t>
  </si>
  <si>
    <t>Децентрализованные источники Г-Алтайск</t>
  </si>
  <si>
    <t>Коммун.Водопровод с.Майма</t>
  </si>
  <si>
    <t>Ведомств.водопровод с.Майма</t>
  </si>
  <si>
    <t>Децентрализованные источники Майма</t>
  </si>
  <si>
    <t>Атмосферный воздух Г-А</t>
  </si>
  <si>
    <t>Сныга</t>
  </si>
  <si>
    <t>Атмосферный воздух с.Майма</t>
  </si>
  <si>
    <t>Майминская ЦРБ</t>
  </si>
  <si>
    <t>Логинова Прохорова</t>
  </si>
  <si>
    <t>Орешкова Адатов</t>
  </si>
  <si>
    <t>ОАО ВОДОКАНАЛ-Очистные Сооруж</t>
  </si>
  <si>
    <t>гигиена труда</t>
  </si>
  <si>
    <t>МУП  САХ</t>
  </si>
  <si>
    <t>Трубицин</t>
  </si>
  <si>
    <t>котельная</t>
  </si>
  <si>
    <t>ОАО  с/з «Подгорный»</t>
  </si>
  <si>
    <t>Ивлев</t>
  </si>
  <si>
    <t>котельная с. Майма</t>
  </si>
  <si>
    <t>административное здание</t>
  </si>
  <si>
    <t>ОАО  АТП-3</t>
  </si>
  <si>
    <t>столярный цех</t>
  </si>
  <si>
    <t>Майминский лесхоз</t>
  </si>
  <si>
    <t>с. Кызыл-Озек лесхоз</t>
  </si>
  <si>
    <t>г.Горно-Алтайск лесхоз</t>
  </si>
  <si>
    <t>гигиена детей и подростков</t>
  </si>
  <si>
    <t>Колледж экономики и права</t>
  </si>
  <si>
    <t xml:space="preserve">Ютукова </t>
  </si>
  <si>
    <t>Крохина             Балобанов</t>
  </si>
  <si>
    <t>Кызыл-Озекская СОШ</t>
  </si>
  <si>
    <t>Ютукова Сбитнева</t>
  </si>
  <si>
    <t>Малюкова Балобанов</t>
  </si>
  <si>
    <t>д/с с.Кызыл-Озек</t>
  </si>
  <si>
    <t>Дом ребенка</t>
  </si>
  <si>
    <t xml:space="preserve">Карлышева </t>
  </si>
  <si>
    <t>д/с Белочка</t>
  </si>
  <si>
    <t>Манжерокская  СОШ</t>
  </si>
  <si>
    <t xml:space="preserve">Школа - интернат для глухих детей </t>
  </si>
  <si>
    <t>Карлышева</t>
  </si>
  <si>
    <t>Алферовская НОШ</t>
  </si>
  <si>
    <t>СОШ №13г.Горно-Алтайск</t>
  </si>
  <si>
    <t>Вечерняя СОШ г.Горно-Алтайск</t>
  </si>
  <si>
    <t>Карлышева Сбитнева</t>
  </si>
  <si>
    <t xml:space="preserve">Новый  Новосибирский Институт </t>
  </si>
  <si>
    <t>Потребительский рынок</t>
  </si>
  <si>
    <t>ИП Егорова Л.М.</t>
  </si>
  <si>
    <t>Корней</t>
  </si>
  <si>
    <t>ИП Емельянова Е.В.</t>
  </si>
  <si>
    <t>ИП Тарбанакова В.Н. - 2 киоска</t>
  </si>
  <si>
    <t>ИП Татару Л.А.</t>
  </si>
  <si>
    <t>Матвеева</t>
  </si>
  <si>
    <t>ИП Боев Е.А. - 2 киоска</t>
  </si>
  <si>
    <t>ИП Жумаева М.С.</t>
  </si>
  <si>
    <t>ИП Курсаева С.В. - 3 киоска</t>
  </si>
  <si>
    <t>Шестова</t>
  </si>
  <si>
    <t>ИП Анохина Т.В.</t>
  </si>
  <si>
    <t xml:space="preserve">ИП Тырышканова </t>
  </si>
  <si>
    <t>ИП Климова Н.Е.</t>
  </si>
  <si>
    <t>ИП Алферова М.Е.</t>
  </si>
  <si>
    <t>ИП Людына Г.А.</t>
  </si>
  <si>
    <t>ИП Пантюхина И.А.</t>
  </si>
  <si>
    <t>ИП Апенышева В.Г.</t>
  </si>
  <si>
    <t>ИП Усатова Л.Н.</t>
  </si>
  <si>
    <t>ИП Ткачева М.Е.</t>
  </si>
  <si>
    <t>По проверке предписаний:</t>
  </si>
  <si>
    <t>ИП Сайдашева, киоски</t>
  </si>
  <si>
    <t>Старосвет</t>
  </si>
  <si>
    <t>ИП Белявцев, 2 магазина</t>
  </si>
  <si>
    <t>ИП Кудачинова, магазин</t>
  </si>
  <si>
    <t>ИП Булудян, хлебопекарня</t>
  </si>
  <si>
    <t>ОАО ХК. "Алтайпроминвест", кафе</t>
  </si>
  <si>
    <t>ЗАО "Аюла", столовая</t>
  </si>
  <si>
    <t>ИП Хафизов, магазин</t>
  </si>
  <si>
    <t>ООО "Пристань"</t>
  </si>
  <si>
    <t>ООО "Розница"-1, маг. "Мария-Ра</t>
  </si>
  <si>
    <t>Проведение рейдов:</t>
  </si>
  <si>
    <t>по санитарной очистке</t>
  </si>
  <si>
    <t>а, Трубицын, Карлышева, Ивлев, Кирьянов</t>
  </si>
  <si>
    <t>по реализации птицеводческой прод.</t>
  </si>
  <si>
    <t>по реализации алкогольной продукции</t>
  </si>
  <si>
    <t>Старосвет, Карпенко</t>
  </si>
  <si>
    <t>по реализации молочной продукции</t>
  </si>
  <si>
    <t>Эдокова, Шестова</t>
  </si>
  <si>
    <t>по рыночной торговле</t>
  </si>
  <si>
    <t>Эдокова, Корней</t>
  </si>
  <si>
    <t>противоэпидемические мероприятия</t>
  </si>
  <si>
    <t>работа по обращениям</t>
  </si>
  <si>
    <t>ИТОГО</t>
  </si>
  <si>
    <t>Онгудайский р-он</t>
  </si>
  <si>
    <t>по плану-заказу (всего)  (134-ФЗ)</t>
  </si>
  <si>
    <t>объекты гигиены питания</t>
  </si>
  <si>
    <t>ИП Яилгакова-кафе,с.Каракол</t>
  </si>
  <si>
    <t>Такачакова</t>
  </si>
  <si>
    <t>ИП Беляева-кафе,с.Туэкта</t>
  </si>
  <si>
    <t>ИП Безденежных-пекарня</t>
  </si>
  <si>
    <t>Казакова</t>
  </si>
  <si>
    <t>ИП Токорокова,м-н с.Боочи</t>
  </si>
  <si>
    <t>ИП Теукенова,м-н с.Боочи</t>
  </si>
  <si>
    <t>ИП Мамыева,м-н с.Кулада</t>
  </si>
  <si>
    <t>ИП Кушева,м-н с.Шашикман</t>
  </si>
  <si>
    <t>ИП Тадыкина,м-н с.Шашикман</t>
  </si>
  <si>
    <t>ИП Курдакова,м-н с.Н-Талда</t>
  </si>
  <si>
    <t>ИП Кыбыева,м-н с.Н-Талда</t>
  </si>
  <si>
    <t>ИП Черкасова,м-н с.Каракол</t>
  </si>
  <si>
    <t>Отбор проб воды комм.вод-в</t>
  </si>
  <si>
    <t xml:space="preserve">Ередеева </t>
  </si>
  <si>
    <t>СВА с.Теньга</t>
  </si>
  <si>
    <t>СВА с.Ело</t>
  </si>
  <si>
    <t>ФАП с.Шиба</t>
  </si>
  <si>
    <t>ФАП с.Каракоба</t>
  </si>
  <si>
    <t>ФАП с.Каерлык</t>
  </si>
  <si>
    <t>ФАП с.Озерное</t>
  </si>
  <si>
    <t>ФАП с.Туэкта</t>
  </si>
  <si>
    <t>Отбор проб воды вед.вод-ов</t>
  </si>
  <si>
    <t>и скважин в селах:Ело,Кара-</t>
  </si>
  <si>
    <t>Коба,Каярлык,Нефтебаза,Те-</t>
  </si>
  <si>
    <t>ньга,Каракол,Н-Талда,Боочи,</t>
  </si>
  <si>
    <t>Б-Бом,Шашикман</t>
  </si>
  <si>
    <t>Свалка с.Каярлык</t>
  </si>
  <si>
    <t>Ередеева</t>
  </si>
  <si>
    <t>Свалка сЕло</t>
  </si>
  <si>
    <t>Свалка сКара-Коба</t>
  </si>
  <si>
    <t>Свалка с.Теньга</t>
  </si>
  <si>
    <t>Свалка с.Озерное</t>
  </si>
  <si>
    <t>Свалка сШиба</t>
  </si>
  <si>
    <t>Д/сад с.Ело</t>
  </si>
  <si>
    <t>Шабыкова</t>
  </si>
  <si>
    <t>Ср.школа с.Шиба</t>
  </si>
  <si>
    <t>Ср.школа с.Теньга</t>
  </si>
  <si>
    <t>Ср.школа с.Шашикман</t>
  </si>
  <si>
    <t>Еловский интернат</t>
  </si>
  <si>
    <t>Онгудайский интернат</t>
  </si>
  <si>
    <t>СПК "Племхоз Тенгинский"</t>
  </si>
  <si>
    <t>Воробьева</t>
  </si>
  <si>
    <t>объекты транспортной инфрастуктуры</t>
  </si>
  <si>
    <t>ИП Ямонгулов-СТО с.Онг-ай</t>
  </si>
  <si>
    <t>объекты потребительского рынка</t>
  </si>
  <si>
    <t>ИП Зиновьева,м-н быт техн.</t>
  </si>
  <si>
    <t>ИП Очурдяпова, вещю рынок</t>
  </si>
  <si>
    <t>ИП Кицкан,а/зап.части</t>
  </si>
  <si>
    <t>по контролю предписаний (всего)</t>
  </si>
  <si>
    <t>Тематическое обследова-</t>
  </si>
  <si>
    <t>ние ЛПУ,ДДУ:</t>
  </si>
  <si>
    <t>СВА сКаракол</t>
  </si>
  <si>
    <t>Бардышева</t>
  </si>
  <si>
    <t>СВА с.Кулада</t>
  </si>
  <si>
    <t>ФАП с.Шашикман</t>
  </si>
  <si>
    <t>ФАП с.Нижняя-Талда</t>
  </si>
  <si>
    <t>ФАП с.Бичикту-Бом</t>
  </si>
  <si>
    <t>ФАП с.Боочи</t>
  </si>
  <si>
    <t>Д/сад с.Озерное</t>
  </si>
  <si>
    <t>Обследование ЦРБ с отбором</t>
  </si>
  <si>
    <t>проб для исследования</t>
  </si>
  <si>
    <t>рейды</t>
  </si>
  <si>
    <t>по обращениям   -11</t>
  </si>
  <si>
    <t xml:space="preserve">Противоэпидемические мероприятя </t>
  </si>
  <si>
    <t>итого</t>
  </si>
  <si>
    <t>Турачакский р-он</t>
  </si>
  <si>
    <t>по плану-заказу (всего)</t>
  </si>
  <si>
    <t>Кафе "Лучезарное" ЧП Шебалиной Н.В.</t>
  </si>
  <si>
    <t>Созинова</t>
  </si>
  <si>
    <t>Денисова</t>
  </si>
  <si>
    <t>Кафе "Окраина" ЧП Шебалиной Н.В.</t>
  </si>
  <si>
    <t>Продмаг "Окраина" ЧП Шебалиной Н.В.</t>
  </si>
  <si>
    <t>Хлебопекарня ЧП Шебалиной Н.В.</t>
  </si>
  <si>
    <t>Продмаг "Экспресс" ЧП Самохваловой О.М.</t>
  </si>
  <si>
    <t>Гостиница "Лебедь" с.Турочак</t>
  </si>
  <si>
    <t>Гостиница Мо "Турочакский район"</t>
  </si>
  <si>
    <t>Сельский клуб с.Бийка</t>
  </si>
  <si>
    <t>Шмырин</t>
  </si>
  <si>
    <t>Сельский клуб с.Тулой</t>
  </si>
  <si>
    <t>15</t>
  </si>
  <si>
    <t>Сельский клуб с.Кебезень</t>
  </si>
  <si>
    <t>Сельский клуб с.Усть-Пыжа</t>
  </si>
  <si>
    <t>Сельский клуб с.Заречье</t>
  </si>
  <si>
    <t>Сельский клуб с.Чуйка</t>
  </si>
  <si>
    <t>ФАПы - 5</t>
  </si>
  <si>
    <t>Филиппова</t>
  </si>
  <si>
    <t>Детсад с.Тондошка</t>
  </si>
  <si>
    <t>Савкина</t>
  </si>
  <si>
    <t>Интернат с.Дмитриевка</t>
  </si>
  <si>
    <t>Турочакская вечерняя СОШ (нач. классы)</t>
  </si>
  <si>
    <t>Каяшканская ООШ</t>
  </si>
  <si>
    <t>Тондошенская ООШ</t>
  </si>
  <si>
    <t>РЭС</t>
  </si>
  <si>
    <t>Калиничев</t>
  </si>
  <si>
    <t>"Энергосбыт"</t>
  </si>
  <si>
    <t>Тур. РУС Г-А филиала ОАО "Сибтелеком"</t>
  </si>
  <si>
    <t>ООО "Луч"</t>
  </si>
  <si>
    <t>Пром.магазин №1 ЧП Солопова А.В.</t>
  </si>
  <si>
    <t>Порцева</t>
  </si>
  <si>
    <t>Пром.магазин №2 ЧП Солопова А.В.</t>
  </si>
  <si>
    <t>Пром.магазин ЧП Шебалиной Н.В..</t>
  </si>
  <si>
    <t>ЧП Кандараковой Н.В. №2 К-Байгол</t>
  </si>
  <si>
    <t>ЧП Кандараковой М.М. №3 Майск</t>
  </si>
  <si>
    <t>Детсад "Солнышко" с.Турочак №17</t>
  </si>
  <si>
    <t>Детдом "Гнёздышко" с.Турочак №19</t>
  </si>
  <si>
    <t>Турочакская СОШ №23</t>
  </si>
  <si>
    <t>Турочакский лесхоз №7</t>
  </si>
  <si>
    <t>ООО "Турочак" №18</t>
  </si>
  <si>
    <t>ЧП Шадчина А.Б. с.Турочак</t>
  </si>
  <si>
    <t>рейды                                                      3</t>
  </si>
  <si>
    <t xml:space="preserve">по жалобам                                             </t>
  </si>
  <si>
    <t>противоэпидемические мероприятия в среднем                                                  10</t>
  </si>
  <si>
    <t>Усть-Коксинский р-он</t>
  </si>
  <si>
    <t>И/п Утяшева О.А   кафе</t>
  </si>
  <si>
    <t>Утятникова</t>
  </si>
  <si>
    <t>Сараношева</t>
  </si>
  <si>
    <t>ЗАО "Терек" х/ пекарня</t>
  </si>
  <si>
    <t>Огневское сельское поселение водоснабхение</t>
  </si>
  <si>
    <t>Водоснабжение-колодцы</t>
  </si>
  <si>
    <t>открытые водоемы</t>
  </si>
  <si>
    <t xml:space="preserve">В-Уймонское сельское поселение       </t>
  </si>
  <si>
    <t xml:space="preserve">Водоснабжение открытые водоемы </t>
  </si>
  <si>
    <t>колодцы</t>
  </si>
  <si>
    <t>Катандинское с/поселение</t>
  </si>
  <si>
    <t>водоснабжение</t>
  </si>
  <si>
    <t xml:space="preserve">М.С. Завод    </t>
  </si>
  <si>
    <t>с. Усть-Кокса поля фильтрации</t>
  </si>
  <si>
    <t>с. Абай поля фильтрации</t>
  </si>
  <si>
    <t>Аптека №94</t>
  </si>
  <si>
    <t>Сартакова</t>
  </si>
  <si>
    <t>30</t>
  </si>
  <si>
    <t xml:space="preserve">  Подкорытова В.Е магазин</t>
  </si>
  <si>
    <t>Козырева Е А  - магазин</t>
  </si>
  <si>
    <t>и/п Касталанова х/пекарня</t>
  </si>
  <si>
    <t>ФАП с. Карагай,с  Банное</t>
  </si>
  <si>
    <t>ФАП с. Кучерла ,Тюнгур</t>
  </si>
  <si>
    <t>Чендекская уч.  Больница</t>
  </si>
  <si>
    <t>с. Катанда с/поселение-скважины</t>
  </si>
  <si>
    <t>с. Кучерла    СДК</t>
  </si>
  <si>
    <t>МДОУ с.Кучерла</t>
  </si>
  <si>
    <t>МДОУ  с Тюнгур</t>
  </si>
  <si>
    <t>МДОУ  с. Карагай</t>
  </si>
  <si>
    <t>МОУ с. Тюнгур</t>
  </si>
  <si>
    <t xml:space="preserve">МОУ с. Банное   </t>
  </si>
  <si>
    <t>МОУ с. Карагай</t>
  </si>
  <si>
    <t>СПО "Коксинское" с. Кучерла магазин</t>
  </si>
  <si>
    <t>Сараношевав</t>
  </si>
  <si>
    <t>Иванова К.С. Магазин с Банное</t>
  </si>
  <si>
    <t>Иванов Д.В магазин с. Банное</t>
  </si>
  <si>
    <t>по жалобам</t>
  </si>
  <si>
    <t>противоэпидемические мероприятия в среднем</t>
  </si>
  <si>
    <t>Чойский р-он</t>
  </si>
  <si>
    <t>Чп Бедаревой О.Г.</t>
  </si>
  <si>
    <t>Магазин №2 Паспаульского сельпо</t>
  </si>
  <si>
    <t xml:space="preserve">Чеконова </t>
  </si>
  <si>
    <t>Магазин №3 Паспаульского сельпо</t>
  </si>
  <si>
    <t>Магазин №4 Паспаульского сельпо</t>
  </si>
  <si>
    <t>Магазин №5 Паспаульского сельпо</t>
  </si>
  <si>
    <t>Х/пекарня Паспаульского сельпо</t>
  </si>
  <si>
    <t>Чойская ЦРБ</t>
  </si>
  <si>
    <t>Гетерле</t>
  </si>
  <si>
    <t>МДОУ "Тополёк"</t>
  </si>
  <si>
    <t>Фролов</t>
  </si>
  <si>
    <t>ЧП Коробенко</t>
  </si>
  <si>
    <t>ЧП Шубина</t>
  </si>
  <si>
    <t>ЧП Сырых А.А.</t>
  </si>
  <si>
    <t>ЧП Ефимова</t>
  </si>
  <si>
    <t>ЧП Попова</t>
  </si>
  <si>
    <t>ЧП Байер</t>
  </si>
  <si>
    <t>ЧП Шевелёвой</t>
  </si>
  <si>
    <t>ЧП Лутовой Э.Ю.</t>
  </si>
  <si>
    <t>рейды                                       3</t>
  </si>
  <si>
    <t>противоэпидемические мероприятия в среднем          8</t>
  </si>
  <si>
    <t>Кош-Агачский р-он</t>
  </si>
  <si>
    <t>ИЧП Мукатаева Э.К.</t>
  </si>
  <si>
    <t>Чернова</t>
  </si>
  <si>
    <t>Батырм.</t>
  </si>
  <si>
    <t>ООО"Али"</t>
  </si>
  <si>
    <t>ИЧП Бондарь А.П.</t>
  </si>
  <si>
    <t>местный полигон с. Кош-Агач</t>
  </si>
  <si>
    <t>Уашева</t>
  </si>
  <si>
    <t>местный полигон с.Ортолык</t>
  </si>
  <si>
    <t>местный полигон с. Тобелер</t>
  </si>
  <si>
    <t>местный полигон с. Ташанта</t>
  </si>
  <si>
    <t>местный полигон с. жана-Аул</t>
  </si>
  <si>
    <t>местный полигон с.Кокря</t>
  </si>
  <si>
    <t>местный полигон с. Бельтир</t>
  </si>
  <si>
    <t xml:space="preserve">местный плигон </t>
  </si>
  <si>
    <t>местный полигон с. Мухор-Тархата</t>
  </si>
  <si>
    <t>местный плигон с. Тел.Сарт.</t>
  </si>
  <si>
    <t>местный полигон с. курай</t>
  </si>
  <si>
    <t>местный полигон с. Кызыл-Таш</t>
  </si>
  <si>
    <t>местный полигон с. Джазатор</t>
  </si>
  <si>
    <t>Теленгит-Сарт.СОШ</t>
  </si>
  <si>
    <t>Мугражева</t>
  </si>
  <si>
    <t>детский сад "Тополек"</t>
  </si>
  <si>
    <t>Жана-Аульская СОШ</t>
  </si>
  <si>
    <t>детский сад</t>
  </si>
  <si>
    <t xml:space="preserve"> детский интренат</t>
  </si>
  <si>
    <t>детский интерант с.Ортолык</t>
  </si>
  <si>
    <t>РУЭС</t>
  </si>
  <si>
    <t xml:space="preserve">Чернова </t>
  </si>
  <si>
    <t>Ташантинская ООШ</t>
  </si>
  <si>
    <t>детский сад с. Ташанта</t>
  </si>
  <si>
    <t>детский интренат с.Кокоря</t>
  </si>
  <si>
    <t>ИЧП Кустабаев А.Т.</t>
  </si>
  <si>
    <t>ООО "Сибирь"</t>
  </si>
  <si>
    <t>ИЧП Ортикова А.Т.</t>
  </si>
  <si>
    <t>ВА с.Кокоря</t>
  </si>
  <si>
    <t>Кош-Агачская нач.школа№2</t>
  </si>
  <si>
    <t>детский сад "Улыбка"</t>
  </si>
  <si>
    <t>МУП "Медавторанс"</t>
  </si>
  <si>
    <t>ЛОЛ "Куектанар"</t>
  </si>
  <si>
    <t>ЛОЛ "Шин-Бугузун"</t>
  </si>
  <si>
    <t>ЛОЛ"Радуга"</t>
  </si>
  <si>
    <t>по запросам</t>
  </si>
  <si>
    <t>по обращениям</t>
  </si>
  <si>
    <t>среднемесячное количество противоэпидемических  мероприятий</t>
  </si>
  <si>
    <t>Улаганский р-он</t>
  </si>
  <si>
    <t>ИП Ядомыкова,зак-я с.Улаган</t>
  </si>
  <si>
    <t>Ойношева</t>
  </si>
  <si>
    <t>ИП Ядоганов,м-н с.Улаган</t>
  </si>
  <si>
    <t>ИП Кончубаева,м-н с.Улаган</t>
  </si>
  <si>
    <t>ИП Маташева,м-н с.Улаган</t>
  </si>
  <si>
    <t>ИП Мечушева,м-н с.Улаган</t>
  </si>
  <si>
    <t>ИП Бадыкина,м-н с.Улаган</t>
  </si>
  <si>
    <t>ИП Олченов,м-н с.Улаган</t>
  </si>
  <si>
    <t>ИП Тадышева,м-н с.Улаган</t>
  </si>
  <si>
    <t>ИП Олченова,м-н с.  Улаган</t>
  </si>
  <si>
    <t>ИП Манзырова,м-н с.Чибиля</t>
  </si>
  <si>
    <t>ИП Бадыкина,м-н с.Чибиля</t>
  </si>
  <si>
    <t>ИП Бадыкина Л.,м-н с.Чибиля</t>
  </si>
  <si>
    <t>Общ. свалка с.Улаган</t>
  </si>
  <si>
    <t>Куюкова</t>
  </si>
  <si>
    <t>Общ.свлка с.Акташ</t>
  </si>
  <si>
    <t>Общ.свалка с.Чибит</t>
  </si>
  <si>
    <t>Общ.свалка сЧибиля</t>
  </si>
  <si>
    <t>Общ.свалка с.Саратан</t>
  </si>
  <si>
    <t>Дет/сад с.Чибит</t>
  </si>
  <si>
    <t>Дет/сад с.Саратан</t>
  </si>
  <si>
    <t>Чибилинская ср. школа</t>
  </si>
  <si>
    <t>Саратанская срю школа</t>
  </si>
  <si>
    <t>ркйды</t>
  </si>
  <si>
    <t>по обращениям   - 1</t>
  </si>
  <si>
    <t>Противоэпидемические мероприятия</t>
  </si>
  <si>
    <t>Шебалинский р-он</t>
  </si>
  <si>
    <t>АЭХСОРАН с.Черга : столовая, холодильник, зерносклады - 7, МТФ с.Камлак : МТФ, с.У-Черга : МТФ</t>
  </si>
  <si>
    <t>Трифонов С.В.Фомкина Л.Б Прядкина Н.М</t>
  </si>
  <si>
    <t>Делова Н.А.Зверева Н.Г</t>
  </si>
  <si>
    <t>ЦРБ с.Шебалино кухня</t>
  </si>
  <si>
    <t>ООО "Чолмон" с.Черга ч.м "Чолмон-продукты"</t>
  </si>
  <si>
    <t xml:space="preserve">коммунальная гигиена </t>
  </si>
  <si>
    <t>АЭХСОРАН с.Черга родник</t>
  </si>
  <si>
    <t>Фомкина Л.Б Прядкина Н.М</t>
  </si>
  <si>
    <t>Центральная контора</t>
  </si>
  <si>
    <t>Ветаптека</t>
  </si>
  <si>
    <t>скотомогильник</t>
  </si>
  <si>
    <t>скважина МТФ</t>
  </si>
  <si>
    <t>родник</t>
  </si>
  <si>
    <t>контора филиала</t>
  </si>
  <si>
    <t>скважина и водопровод МТФ</t>
  </si>
  <si>
    <t xml:space="preserve">Чергинский ЖКХ с.Черга : </t>
  </si>
  <si>
    <t>Зверева Н.Г</t>
  </si>
  <si>
    <t>скважины - 4</t>
  </si>
  <si>
    <t>водопроводы - 4</t>
  </si>
  <si>
    <t>котельные - 4</t>
  </si>
  <si>
    <t>свалка</t>
  </si>
  <si>
    <t>поля фильтрации</t>
  </si>
  <si>
    <t>МТМ-гараж</t>
  </si>
  <si>
    <t>1 скважина</t>
  </si>
  <si>
    <t>1 водопровод</t>
  </si>
  <si>
    <t>ООО "Чолмон" с.Черга аптека, ч.м "Чолмон-хозтовары", ч.м "Чолмон-Игрушки"</t>
  </si>
  <si>
    <t>прачечная</t>
  </si>
  <si>
    <t>Ракшина Л.Ф, Ветохина Л.М</t>
  </si>
  <si>
    <t>дезкамера</t>
  </si>
  <si>
    <t>морг</t>
  </si>
  <si>
    <t>склады - 2</t>
  </si>
  <si>
    <t>гаражи - 2</t>
  </si>
  <si>
    <t>поликлиника</t>
  </si>
  <si>
    <t>терапия</t>
  </si>
  <si>
    <t>хирургия</t>
  </si>
  <si>
    <t>реанимация</t>
  </si>
  <si>
    <t>инфекция</t>
  </si>
  <si>
    <t>роддом</t>
  </si>
  <si>
    <t>детское</t>
  </si>
  <si>
    <t>ЦСО</t>
  </si>
  <si>
    <t>ренгенкабинет</t>
  </si>
  <si>
    <t>клиническая лаборатория</t>
  </si>
  <si>
    <t>АЭХСОРАН с.Черга : МТМ,гаражи - 3, кузня, стоянки - 2, пилорама, столярка, гараж, АЗС, склад ядохимикатов с.Камлак : гараж,кузня, склад,стоянки -2 с.Актёл : маралокомплекс, кузня, склады-1, МТМ, гараж, стоянки-2 с.У-Черга: МТМ, склады-2,гараж, кузня, коте</t>
  </si>
  <si>
    <t>В-апшуяхтинская ООШ</t>
  </si>
  <si>
    <t>Каспинская ООШ</t>
  </si>
  <si>
    <t>Каспинский д/с</t>
  </si>
  <si>
    <t>Ильинский д/с</t>
  </si>
  <si>
    <t>Ильинская СОШ и интернат</t>
  </si>
  <si>
    <t>Мариинская НОШ</t>
  </si>
  <si>
    <t>У-Чергинская НОШ</t>
  </si>
  <si>
    <t>Мух-Чергинская НОШ</t>
  </si>
  <si>
    <t>Шаргайтинская СОШ</t>
  </si>
  <si>
    <t>Шаргайтинский д/с</t>
  </si>
  <si>
    <t>Беш-Озёкская СОШ</t>
  </si>
  <si>
    <t>Беш-Озёкский д/с</t>
  </si>
  <si>
    <t>В-Чергинская НОШ</t>
  </si>
  <si>
    <t>В-Чергинский Д/с</t>
  </si>
  <si>
    <t>М-Чергинская ООШ</t>
  </si>
  <si>
    <t>Каспинское с/пос.</t>
  </si>
  <si>
    <t>Делова Н.А. Зверева Н.Г</t>
  </si>
  <si>
    <t>В-Апшуяхтинское с/пос</t>
  </si>
  <si>
    <t>М-Чергинское с/пос</t>
  </si>
  <si>
    <t>Ильинское с/пос</t>
  </si>
  <si>
    <t>Беш-Озёкское с/пос</t>
  </si>
  <si>
    <t>Шаргайтинское с/пос</t>
  </si>
  <si>
    <t>Барагашское с/пос</t>
  </si>
  <si>
    <t>Шебалино</t>
  </si>
  <si>
    <t>Чемальский район</t>
  </si>
  <si>
    <t>СДК с.Узнезя</t>
  </si>
  <si>
    <t>Крельтина Т.Н. Лю К.Н</t>
  </si>
  <si>
    <t>Муп ЖКО Чемал : водопроводы и скважины - 7, свалки - 4, гаражи -2, МТМ</t>
  </si>
  <si>
    <t>ООО "Кокс-Тревел" Т.к "Берель"</t>
  </si>
  <si>
    <t>ООО "Кокс-Тревел" Т.к "Ареда 1"</t>
  </si>
  <si>
    <t>ДДУ  "Ромашка" с.Эликмонар"</t>
  </si>
  <si>
    <t>Узнезинская ООШ с.Узнезя</t>
  </si>
  <si>
    <t>ДДУ "Берёзка" с.Узнезя</t>
  </si>
  <si>
    <t>СПК Эликмонарский с.Эликмонар</t>
  </si>
  <si>
    <t>ч.м "Натали"</t>
  </si>
  <si>
    <t>ч.м "Парус"</t>
  </si>
  <si>
    <t>ч.м"Синегорье"</t>
  </si>
  <si>
    <t>ч.м "Колосок"</t>
  </si>
  <si>
    <t>ч.м"Александра"</t>
  </si>
  <si>
    <t>ч.м "Афина"</t>
  </si>
  <si>
    <t>кафе "Никаноровна"</t>
  </si>
  <si>
    <t>кафе "Кадын"</t>
  </si>
  <si>
    <t>кафе "Агуна"</t>
  </si>
  <si>
    <t>Детский тубсанаторий</t>
  </si>
  <si>
    <t>Сафронова Д.А</t>
  </si>
  <si>
    <t>ФАП с.Бешпельтир</t>
  </si>
  <si>
    <t>Чемальское с/пос</t>
  </si>
  <si>
    <t>Крельтина Т.Н Лю К.Н</t>
  </si>
  <si>
    <t>Чепошское с/пос</t>
  </si>
  <si>
    <t>А) по объектам торговли - 10 объектов</t>
  </si>
  <si>
    <t>Усть-Канский р-он</t>
  </si>
  <si>
    <t xml:space="preserve">хлебопекарня ГУП "ДРСУ" </t>
  </si>
  <si>
    <t xml:space="preserve">Шестакова М.А. </t>
  </si>
  <si>
    <t xml:space="preserve">хлебопекарня и.п.Арбаевой З.А. </t>
  </si>
  <si>
    <t xml:space="preserve">магазин ООО "Молчоева У-Кан </t>
  </si>
  <si>
    <t xml:space="preserve">магазин ООО "Молчоева Ябоган  </t>
  </si>
  <si>
    <t xml:space="preserve">магазин ООО "Носовой" </t>
  </si>
  <si>
    <t xml:space="preserve">магазин ООО "Эдельвейс" У-К ул.Первомайская </t>
  </si>
  <si>
    <t xml:space="preserve">магазин ООО "Эдельвейс" У-К ул.Ленинская  </t>
  </si>
  <si>
    <t xml:space="preserve">сельское поселение с.Ябоган </t>
  </si>
  <si>
    <t xml:space="preserve">сельское поселение с.Усть-Кан  </t>
  </si>
  <si>
    <t xml:space="preserve">скв.с.Ябоган ул.Булундашева </t>
  </si>
  <si>
    <t>скв.с.Ябоган ул.Заречная</t>
  </si>
  <si>
    <t>скв.с.Ябоган ул.Центральная</t>
  </si>
  <si>
    <t xml:space="preserve">скв.с.Ябоган ул.Ленинская </t>
  </si>
  <si>
    <t xml:space="preserve">скв.с.Ябоган ул.Лесная </t>
  </si>
  <si>
    <t xml:space="preserve">школа с.Ябоган </t>
  </si>
  <si>
    <t xml:space="preserve">Матина Л.А. </t>
  </si>
  <si>
    <t xml:space="preserve">интернат с.Ябоган </t>
  </si>
  <si>
    <t xml:space="preserve">ДДУ с.Ябоган </t>
  </si>
  <si>
    <t xml:space="preserve">школа с.Оро </t>
  </si>
  <si>
    <t xml:space="preserve">нач.школа с.Верх-Ябоган </t>
  </si>
  <si>
    <t xml:space="preserve">СПК "Ябоган" </t>
  </si>
  <si>
    <t xml:space="preserve">Папитова Л.В. </t>
  </si>
  <si>
    <r>
      <t xml:space="preserve"> </t>
    </r>
    <r>
      <rPr>
        <u val="single"/>
        <sz val="8"/>
        <rFont val="Arial Cyr"/>
        <family val="0"/>
      </rPr>
      <t>Г</t>
    </r>
    <r>
      <rPr>
        <sz val="8"/>
        <rFont val="Arial Cyr"/>
        <family val="0"/>
      </rPr>
      <t>лушкова Т.В магазин</t>
    </r>
  </si>
  <si>
    <t>ФАП с.Актел</t>
  </si>
  <si>
    <t xml:space="preserve">ФАП с. </t>
  </si>
  <si>
    <t xml:space="preserve">по  обращениям </t>
  </si>
  <si>
    <t>План проведения оперативных мероприятий, с учетом  лабораторных исследований и инструментальных  замеров по Республике Алтай НА АПРЕЛЬ 2007 ГОДА</t>
  </si>
  <si>
    <t>Специалисты ФГУЗ Центра Гигиены и Эпидемиологии</t>
  </si>
  <si>
    <t>количество проб, инструментальных замеров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</si>
</sst>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  <numFmt numFmtId="178" formatCode="[$-FC19]d\ mmmm\ yyyy\ &quot;г.&quot;"/>
    <numFmt numFmtId="179" formatCode="0.00000"/>
    <numFmt numFmtId="180" formatCode="0.0000"/>
    <numFmt numFmtId="181" formatCode="0.000"/>
  </numFmts>
  <fonts count="2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53"/>
      <name val="Arial Cyr"/>
      <family val="0"/>
    </font>
    <font>
      <b/>
      <sz val="8"/>
      <name val="Arial Cyr"/>
      <family val="0"/>
    </font>
    <font>
      <sz val="8"/>
      <color indexed="57"/>
      <name val="Arial Cyr"/>
      <family val="0"/>
    </font>
    <font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color indexed="8"/>
      <name val="Arial Cyr"/>
      <family val="0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18" applyBorder="1">
      <alignment/>
      <protection/>
    </xf>
    <xf numFmtId="0" fontId="5" fillId="0" borderId="0" xfId="18" applyFont="1" applyBorder="1" applyAlignment="1">
      <alignment horizontal="center" vertical="center"/>
      <protection/>
    </xf>
    <xf numFmtId="0" fontId="2" fillId="0" borderId="0" xfId="18">
      <alignment/>
      <protection/>
    </xf>
    <xf numFmtId="0" fontId="6" fillId="0" borderId="0" xfId="18" applyFont="1" applyBorder="1" applyAlignment="1">
      <alignment vertical="top"/>
      <protection/>
    </xf>
    <xf numFmtId="0" fontId="6" fillId="0" borderId="0" xfId="18" applyFont="1" applyBorder="1" applyAlignment="1">
      <alignment horizontal="center" vertical="top"/>
      <protection/>
    </xf>
    <xf numFmtId="0" fontId="2" fillId="0" borderId="1" xfId="18" applyBorder="1" applyAlignment="1">
      <alignment/>
      <protection/>
    </xf>
    <xf numFmtId="0" fontId="2" fillId="0" borderId="2" xfId="18" applyBorder="1" applyAlignment="1">
      <alignment horizontal="center"/>
      <protection/>
    </xf>
    <xf numFmtId="0" fontId="7" fillId="0" borderId="3" xfId="18" applyFont="1" applyBorder="1" applyAlignment="1">
      <alignment horizontal="center" vertical="top" textRotation="90" wrapText="1"/>
      <protection/>
    </xf>
    <xf numFmtId="0" fontId="7" fillId="0" borderId="4" xfId="18" applyFont="1" applyBorder="1" applyAlignment="1">
      <alignment horizontal="center" vertical="top" textRotation="90" wrapText="1"/>
      <protection/>
    </xf>
    <xf numFmtId="0" fontId="2" fillId="0" borderId="5" xfId="18" applyFont="1" applyBorder="1" applyAlignment="1">
      <alignment textRotation="90" wrapText="1"/>
      <protection/>
    </xf>
    <xf numFmtId="0" fontId="7" fillId="0" borderId="5" xfId="18" applyFont="1" applyBorder="1" applyAlignment="1">
      <alignment horizontal="center" vertical="top" textRotation="90" wrapText="1"/>
      <protection/>
    </xf>
    <xf numFmtId="0" fontId="2" fillId="0" borderId="4" xfId="18" applyFont="1" applyBorder="1" applyAlignment="1">
      <alignment horizontal="center" vertical="top" textRotation="90" wrapText="1"/>
      <protection/>
    </xf>
    <xf numFmtId="0" fontId="2" fillId="0" borderId="0" xfId="18" applyFont="1">
      <alignment/>
      <protection/>
    </xf>
    <xf numFmtId="0" fontId="2" fillId="0" borderId="3" xfId="18" applyFont="1" applyBorder="1">
      <alignment/>
      <protection/>
    </xf>
    <xf numFmtId="0" fontId="2" fillId="0" borderId="3" xfId="18" applyBorder="1">
      <alignment/>
      <protection/>
    </xf>
    <xf numFmtId="0" fontId="2" fillId="0" borderId="6" xfId="18" applyBorder="1">
      <alignment/>
      <protection/>
    </xf>
    <xf numFmtId="0" fontId="2" fillId="0" borderId="4" xfId="18" applyFont="1" applyBorder="1">
      <alignment/>
      <protection/>
    </xf>
    <xf numFmtId="0" fontId="2" fillId="0" borderId="6" xfId="18" applyFont="1" applyBorder="1">
      <alignment/>
      <protection/>
    </xf>
    <xf numFmtId="0" fontId="7" fillId="0" borderId="5" xfId="18" applyFont="1" applyBorder="1" applyAlignment="1">
      <alignment horizontal="center" vertical="top" textRotation="90"/>
      <protection/>
    </xf>
    <xf numFmtId="0" fontId="2" fillId="0" borderId="7" xfId="18" applyBorder="1" applyAlignment="1">
      <alignment/>
      <protection/>
    </xf>
    <xf numFmtId="0" fontId="2" fillId="0" borderId="8" xfId="18" applyBorder="1" applyAlignment="1">
      <alignment wrapText="1"/>
      <protection/>
    </xf>
    <xf numFmtId="0" fontId="2" fillId="0" borderId="9" xfId="18" applyBorder="1" applyAlignment="1">
      <alignment wrapText="1"/>
      <protection/>
    </xf>
    <xf numFmtId="0" fontId="9" fillId="0" borderId="10" xfId="18" applyFont="1" applyBorder="1" applyAlignment="1">
      <alignment wrapText="1"/>
      <protection/>
    </xf>
    <xf numFmtId="0" fontId="10" fillId="0" borderId="7" xfId="18" applyFont="1" applyBorder="1" applyAlignment="1">
      <alignment horizontal="center" vertical="top" textRotation="90"/>
      <protection/>
    </xf>
    <xf numFmtId="0" fontId="11" fillId="2" borderId="7" xfId="18" applyFont="1" applyFill="1" applyBorder="1" applyAlignment="1">
      <alignment/>
      <protection/>
    </xf>
    <xf numFmtId="0" fontId="11" fillId="2" borderId="9" xfId="18" applyFont="1" applyFill="1" applyBorder="1" applyAlignment="1">
      <alignment wrapText="1"/>
      <protection/>
    </xf>
    <xf numFmtId="0" fontId="9" fillId="2" borderId="10" xfId="18" applyFont="1" applyFill="1" applyBorder="1" applyAlignment="1">
      <alignment wrapText="1"/>
      <protection/>
    </xf>
    <xf numFmtId="0" fontId="12" fillId="2" borderId="7" xfId="18" applyFont="1" applyFill="1" applyBorder="1" applyAlignment="1">
      <alignment horizontal="center" vertical="top" textRotation="90"/>
      <protection/>
    </xf>
    <xf numFmtId="0" fontId="11" fillId="0" borderId="0" xfId="18" applyFont="1" applyFill="1">
      <alignment/>
      <protection/>
    </xf>
    <xf numFmtId="0" fontId="2" fillId="0" borderId="5" xfId="18" applyFont="1" applyBorder="1" applyAlignment="1">
      <alignment wrapText="1"/>
      <protection/>
    </xf>
    <xf numFmtId="0" fontId="2" fillId="0" borderId="3" xfId="18" applyBorder="1" applyAlignment="1">
      <alignment wrapText="1"/>
      <protection/>
    </xf>
    <xf numFmtId="0" fontId="7" fillId="0" borderId="7" xfId="18" applyFont="1" applyFill="1" applyBorder="1" applyAlignment="1">
      <alignment horizontal="center" vertical="top" textRotation="90"/>
      <protection/>
    </xf>
    <xf numFmtId="0" fontId="7" fillId="0" borderId="4" xfId="18" applyFont="1" applyBorder="1" applyAlignment="1">
      <alignment horizontal="center" vertical="top" textRotation="90"/>
      <protection/>
    </xf>
    <xf numFmtId="0" fontId="7" fillId="0" borderId="3" xfId="18" applyFont="1" applyBorder="1" applyAlignment="1">
      <alignment horizontal="center" vertical="top" textRotation="90"/>
      <protection/>
    </xf>
    <xf numFmtId="0" fontId="11" fillId="2" borderId="3" xfId="18" applyFont="1" applyFill="1" applyBorder="1" applyAlignment="1">
      <alignment wrapText="1"/>
      <protection/>
    </xf>
    <xf numFmtId="0" fontId="11" fillId="2" borderId="6" xfId="18" applyFont="1" applyFill="1" applyBorder="1">
      <alignment/>
      <protection/>
    </xf>
    <xf numFmtId="0" fontId="2" fillId="0" borderId="6" xfId="18" applyBorder="1" applyAlignment="1">
      <alignment wrapText="1"/>
      <protection/>
    </xf>
    <xf numFmtId="0" fontId="12" fillId="0" borderId="4" xfId="18" applyFont="1" applyBorder="1" applyAlignment="1">
      <alignment horizontal="center" vertical="top" textRotation="90"/>
      <protection/>
    </xf>
    <xf numFmtId="0" fontId="11" fillId="0" borderId="5" xfId="18" applyFont="1" applyBorder="1" applyAlignment="1">
      <alignment/>
      <protection/>
    </xf>
    <xf numFmtId="0" fontId="2" fillId="0" borderId="5" xfId="18" applyFont="1" applyBorder="1" applyAlignment="1">
      <alignment/>
      <protection/>
    </xf>
    <xf numFmtId="0" fontId="11" fillId="0" borderId="5" xfId="18" applyFont="1" applyBorder="1" applyAlignment="1">
      <alignment wrapText="1"/>
      <protection/>
    </xf>
    <xf numFmtId="0" fontId="11" fillId="2" borderId="11" xfId="18" applyFont="1" applyFill="1" applyBorder="1" applyAlignment="1">
      <alignment wrapText="1"/>
      <protection/>
    </xf>
    <xf numFmtId="0" fontId="11" fillId="2" borderId="6" xfId="18" applyFont="1" applyFill="1" applyBorder="1" applyAlignment="1">
      <alignment wrapText="1"/>
      <protection/>
    </xf>
    <xf numFmtId="0" fontId="12" fillId="2" borderId="3" xfId="18" applyFont="1" applyFill="1" applyBorder="1" applyAlignment="1">
      <alignment horizontal="center" vertical="top" textRotation="90"/>
      <protection/>
    </xf>
    <xf numFmtId="0" fontId="2" fillId="0" borderId="5" xfId="18" applyFont="1" applyFill="1" applyBorder="1" applyAlignment="1">
      <alignment/>
      <protection/>
    </xf>
    <xf numFmtId="0" fontId="2" fillId="0" borderId="11" xfId="18" applyBorder="1" applyAlignment="1">
      <alignment wrapText="1"/>
      <protection/>
    </xf>
    <xf numFmtId="0" fontId="2" fillId="0" borderId="0" xfId="18" applyFill="1">
      <alignment/>
      <protection/>
    </xf>
    <xf numFmtId="0" fontId="11" fillId="2" borderId="3" xfId="18" applyFont="1" applyFill="1" applyBorder="1">
      <alignment/>
      <protection/>
    </xf>
    <xf numFmtId="0" fontId="2" fillId="0" borderId="5" xfId="18" applyFont="1" applyFill="1" applyBorder="1" applyAlignment="1">
      <alignment wrapText="1"/>
      <protection/>
    </xf>
    <xf numFmtId="0" fontId="2" fillId="0" borderId="11" xfId="18" applyFont="1" applyBorder="1">
      <alignment/>
      <protection/>
    </xf>
    <xf numFmtId="0" fontId="7" fillId="3" borderId="4" xfId="18" applyFont="1" applyFill="1" applyBorder="1" applyAlignment="1">
      <alignment horizontal="center" vertical="top" textRotation="90"/>
      <protection/>
    </xf>
    <xf numFmtId="0" fontId="2" fillId="0" borderId="12" xfId="18" applyFont="1" applyFill="1" applyBorder="1" applyAlignment="1">
      <alignment wrapText="1"/>
      <protection/>
    </xf>
    <xf numFmtId="0" fontId="2" fillId="0" borderId="10" xfId="18" applyBorder="1" applyAlignment="1">
      <alignment wrapText="1"/>
      <protection/>
    </xf>
    <xf numFmtId="0" fontId="2" fillId="0" borderId="9" xfId="18" applyFont="1" applyBorder="1">
      <alignment/>
      <protection/>
    </xf>
    <xf numFmtId="0" fontId="2" fillId="0" borderId="13" xfId="18" applyFont="1" applyBorder="1">
      <alignment/>
      <protection/>
    </xf>
    <xf numFmtId="0" fontId="7" fillId="3" borderId="14" xfId="18" applyFont="1" applyFill="1" applyBorder="1" applyAlignment="1">
      <alignment horizontal="center" vertical="top" textRotation="90"/>
      <protection/>
    </xf>
    <xf numFmtId="0" fontId="2" fillId="2" borderId="3" xfId="18" applyFont="1" applyFill="1" applyBorder="1">
      <alignment/>
      <protection/>
    </xf>
    <xf numFmtId="0" fontId="9" fillId="2" borderId="4" xfId="18" applyFont="1" applyFill="1" applyBorder="1">
      <alignment/>
      <protection/>
    </xf>
    <xf numFmtId="0" fontId="2" fillId="2" borderId="9" xfId="18" applyFill="1" applyBorder="1" applyAlignment="1">
      <alignment wrapText="1"/>
      <protection/>
    </xf>
    <xf numFmtId="0" fontId="2" fillId="2" borderId="10" xfId="18" applyFill="1" applyBorder="1" applyAlignment="1">
      <alignment wrapText="1"/>
      <protection/>
    </xf>
    <xf numFmtId="0" fontId="2" fillId="2" borderId="9" xfId="18" applyFont="1" applyFill="1" applyBorder="1">
      <alignment/>
      <protection/>
    </xf>
    <xf numFmtId="0" fontId="2" fillId="2" borderId="13" xfId="18" applyFont="1" applyFill="1" applyBorder="1">
      <alignment/>
      <protection/>
    </xf>
    <xf numFmtId="0" fontId="2" fillId="2" borderId="0" xfId="18" applyFill="1">
      <alignment/>
      <protection/>
    </xf>
    <xf numFmtId="0" fontId="7" fillId="2" borderId="12" xfId="18" applyFont="1" applyFill="1" applyBorder="1" applyAlignment="1">
      <alignment horizontal="center" vertical="top" textRotation="90"/>
      <protection/>
    </xf>
    <xf numFmtId="0" fontId="8" fillId="2" borderId="4" xfId="18" applyFont="1" applyFill="1" applyBorder="1">
      <alignment/>
      <protection/>
    </xf>
    <xf numFmtId="0" fontId="8" fillId="2" borderId="15" xfId="18" applyFont="1" applyFill="1" applyBorder="1">
      <alignment/>
      <protection/>
    </xf>
    <xf numFmtId="0" fontId="8" fillId="2" borderId="0" xfId="18" applyFont="1" applyFill="1">
      <alignment/>
      <protection/>
    </xf>
    <xf numFmtId="0" fontId="2" fillId="0" borderId="4" xfId="18" applyBorder="1">
      <alignment/>
      <protection/>
    </xf>
    <xf numFmtId="0" fontId="2" fillId="0" borderId="4" xfId="18" applyFill="1" applyBorder="1" applyAlignment="1">
      <alignment wrapText="1"/>
      <protection/>
    </xf>
    <xf numFmtId="0" fontId="11" fillId="0" borderId="4" xfId="18" applyFont="1" applyBorder="1">
      <alignment/>
      <protection/>
    </xf>
    <xf numFmtId="0" fontId="2" fillId="0" borderId="14" xfId="18" applyBorder="1">
      <alignment/>
      <protection/>
    </xf>
    <xf numFmtId="0" fontId="2" fillId="0" borderId="14" xfId="18" applyFill="1" applyBorder="1" applyAlignment="1">
      <alignment wrapText="1"/>
      <protection/>
    </xf>
    <xf numFmtId="0" fontId="2" fillId="0" borderId="9" xfId="18" applyBorder="1">
      <alignment/>
      <protection/>
    </xf>
    <xf numFmtId="0" fontId="11" fillId="0" borderId="4" xfId="18" applyFont="1" applyFill="1" applyBorder="1">
      <alignment/>
      <protection/>
    </xf>
    <xf numFmtId="0" fontId="9" fillId="0" borderId="4" xfId="18" applyFont="1" applyBorder="1">
      <alignment/>
      <protection/>
    </xf>
    <xf numFmtId="0" fontId="2" fillId="0" borderId="5" xfId="18" applyBorder="1">
      <alignment/>
      <protection/>
    </xf>
    <xf numFmtId="0" fontId="2" fillId="0" borderId="11" xfId="18" applyBorder="1">
      <alignment/>
      <protection/>
    </xf>
    <xf numFmtId="0" fontId="9" fillId="0" borderId="16" xfId="18" applyFont="1" applyBorder="1">
      <alignment/>
      <protection/>
    </xf>
    <xf numFmtId="0" fontId="8" fillId="4" borderId="3" xfId="20" applyFont="1" applyFill="1" applyBorder="1">
      <alignment/>
      <protection/>
    </xf>
    <xf numFmtId="0" fontId="8" fillId="4" borderId="5" xfId="20" applyFont="1" applyFill="1" applyBorder="1" applyAlignment="1">
      <alignment wrapText="1"/>
      <protection/>
    </xf>
    <xf numFmtId="0" fontId="8" fillId="4" borderId="11" xfId="20" applyFont="1" applyFill="1" applyBorder="1">
      <alignment/>
      <protection/>
    </xf>
    <xf numFmtId="0" fontId="8" fillId="4" borderId="17" xfId="20" applyFont="1" applyFill="1" applyBorder="1">
      <alignment/>
      <protection/>
    </xf>
    <xf numFmtId="0" fontId="2" fillId="4" borderId="0" xfId="18" applyFont="1" applyFill="1">
      <alignment/>
      <protection/>
    </xf>
    <xf numFmtId="0" fontId="2" fillId="0" borderId="3" xfId="20" applyFont="1" applyBorder="1">
      <alignment/>
      <protection/>
    </xf>
    <xf numFmtId="0" fontId="13" fillId="3" borderId="5" xfId="20" applyFont="1" applyFill="1" applyBorder="1" applyAlignment="1">
      <alignment/>
      <protection/>
    </xf>
    <xf numFmtId="0" fontId="14" fillId="3" borderId="17" xfId="20" applyFont="1" applyFill="1" applyBorder="1">
      <alignment/>
      <protection/>
    </xf>
    <xf numFmtId="0" fontId="14" fillId="3" borderId="6" xfId="20" applyFont="1" applyFill="1" applyBorder="1">
      <alignment/>
      <protection/>
    </xf>
    <xf numFmtId="0" fontId="14" fillId="3" borderId="3" xfId="20" applyFont="1" applyFill="1" applyBorder="1">
      <alignment/>
      <protection/>
    </xf>
    <xf numFmtId="0" fontId="2" fillId="0" borderId="5" xfId="20" applyFont="1" applyBorder="1" applyAlignment="1">
      <alignment/>
      <protection/>
    </xf>
    <xf numFmtId="0" fontId="2" fillId="0" borderId="6" xfId="20" applyFont="1" applyBorder="1">
      <alignment/>
      <protection/>
    </xf>
    <xf numFmtId="0" fontId="7" fillId="0" borderId="3" xfId="20" applyFont="1" applyBorder="1" applyAlignment="1">
      <alignment horizontal="center" vertical="top"/>
      <protection/>
    </xf>
    <xf numFmtId="0" fontId="7" fillId="0" borderId="4" xfId="20" applyFont="1" applyBorder="1" applyAlignment="1">
      <alignment horizontal="center" vertical="top"/>
      <protection/>
    </xf>
    <xf numFmtId="0" fontId="7" fillId="0" borderId="11" xfId="20" applyFont="1" applyBorder="1" applyAlignment="1">
      <alignment horizontal="center" vertical="top"/>
      <protection/>
    </xf>
    <xf numFmtId="0" fontId="7" fillId="0" borderId="5" xfId="20" applyFont="1" applyBorder="1" applyAlignment="1">
      <alignment horizontal="center" vertical="top"/>
      <protection/>
    </xf>
    <xf numFmtId="0" fontId="2" fillId="0" borderId="3" xfId="20" applyFont="1" applyBorder="1" applyAlignment="1">
      <alignment/>
      <protection/>
    </xf>
    <xf numFmtId="0" fontId="2" fillId="0" borderId="18" xfId="20" applyFont="1" applyBorder="1" applyAlignment="1">
      <alignment/>
      <protection/>
    </xf>
    <xf numFmtId="0" fontId="2" fillId="0" borderId="5" xfId="20" applyNumberFormat="1" applyFont="1" applyBorder="1" applyAlignment="1">
      <alignment/>
      <protection/>
    </xf>
    <xf numFmtId="0" fontId="2" fillId="0" borderId="6" xfId="20" applyBorder="1">
      <alignment/>
      <protection/>
    </xf>
    <xf numFmtId="0" fontId="7" fillId="0" borderId="16" xfId="20" applyFont="1" applyBorder="1" applyAlignment="1">
      <alignment horizontal="center" vertical="top"/>
      <protection/>
    </xf>
    <xf numFmtId="0" fontId="7" fillId="0" borderId="17" xfId="20" applyFont="1" applyBorder="1" applyAlignment="1">
      <alignment horizontal="center" vertical="top"/>
      <protection/>
    </xf>
    <xf numFmtId="0" fontId="2" fillId="0" borderId="0" xfId="20">
      <alignment/>
      <protection/>
    </xf>
    <xf numFmtId="0" fontId="14" fillId="3" borderId="3" xfId="20" applyFont="1" applyFill="1" applyBorder="1" applyAlignment="1">
      <alignment/>
      <protection/>
    </xf>
    <xf numFmtId="0" fontId="2" fillId="0" borderId="3" xfId="20" applyBorder="1">
      <alignment/>
      <protection/>
    </xf>
    <xf numFmtId="49" fontId="7" fillId="0" borderId="4" xfId="20" applyNumberFormat="1" applyFont="1" applyBorder="1" applyAlignment="1">
      <alignment horizontal="center" vertical="top"/>
      <protection/>
    </xf>
    <xf numFmtId="0" fontId="2" fillId="0" borderId="0" xfId="20" applyFont="1">
      <alignment/>
      <protection/>
    </xf>
    <xf numFmtId="0" fontId="2" fillId="0" borderId="17" xfId="20" applyBorder="1">
      <alignment/>
      <protection/>
    </xf>
    <xf numFmtId="0" fontId="2" fillId="0" borderId="18" xfId="20" applyFont="1" applyBorder="1">
      <alignment/>
      <protection/>
    </xf>
    <xf numFmtId="0" fontId="2" fillId="0" borderId="3" xfId="20" applyBorder="1" applyAlignment="1">
      <alignment/>
      <protection/>
    </xf>
    <xf numFmtId="0" fontId="2" fillId="0" borderId="4" xfId="20" applyBorder="1" applyAlignment="1">
      <alignment/>
      <protection/>
    </xf>
    <xf numFmtId="0" fontId="2" fillId="5" borderId="5" xfId="20" applyFill="1" applyBorder="1" applyAlignment="1">
      <alignment/>
      <protection/>
    </xf>
    <xf numFmtId="0" fontId="2" fillId="0" borderId="0" xfId="20" applyAlignment="1">
      <alignment/>
      <protection/>
    </xf>
    <xf numFmtId="0" fontId="2" fillId="0" borderId="5" xfId="20" applyBorder="1" applyAlignment="1">
      <alignment/>
      <protection/>
    </xf>
    <xf numFmtId="0" fontId="2" fillId="5" borderId="16" xfId="20" applyFill="1" applyBorder="1" applyAlignment="1">
      <alignment/>
      <protection/>
    </xf>
    <xf numFmtId="0" fontId="2" fillId="0" borderId="6" xfId="20" applyBorder="1" applyAlignment="1">
      <alignment/>
      <protection/>
    </xf>
    <xf numFmtId="0" fontId="7" fillId="0" borderId="19" xfId="20" applyFont="1" applyBorder="1" applyAlignment="1">
      <alignment horizontal="center" vertical="top"/>
      <protection/>
    </xf>
    <xf numFmtId="0" fontId="7" fillId="0" borderId="20" xfId="20" applyFont="1" applyBorder="1" applyAlignment="1">
      <alignment horizontal="center" vertical="top"/>
      <protection/>
    </xf>
    <xf numFmtId="0" fontId="7" fillId="0" borderId="21" xfId="20" applyFont="1" applyBorder="1" applyAlignment="1">
      <alignment horizontal="center" vertical="top"/>
      <protection/>
    </xf>
    <xf numFmtId="0" fontId="7" fillId="0" borderId="22" xfId="20" applyFont="1" applyBorder="1" applyAlignment="1">
      <alignment horizontal="center" vertical="top"/>
      <protection/>
    </xf>
    <xf numFmtId="0" fontId="7" fillId="0" borderId="9" xfId="20" applyFont="1" applyBorder="1" applyAlignment="1">
      <alignment horizontal="center" vertical="top"/>
      <protection/>
    </xf>
    <xf numFmtId="0" fontId="7" fillId="0" borderId="7" xfId="20" applyFont="1" applyBorder="1" applyAlignment="1">
      <alignment horizontal="center" vertical="top"/>
      <protection/>
    </xf>
    <xf numFmtId="0" fontId="7" fillId="5" borderId="4" xfId="20" applyFont="1" applyFill="1" applyBorder="1" applyAlignment="1">
      <alignment horizontal="center" vertical="top"/>
      <protection/>
    </xf>
    <xf numFmtId="0" fontId="2" fillId="0" borderId="11" xfId="20" applyBorder="1" applyAlignment="1">
      <alignment/>
      <protection/>
    </xf>
    <xf numFmtId="0" fontId="2" fillId="5" borderId="4" xfId="20" applyFill="1" applyBorder="1" applyAlignment="1">
      <alignment/>
      <protection/>
    </xf>
    <xf numFmtId="0" fontId="7" fillId="5" borderId="11" xfId="20" applyFont="1" applyFill="1" applyBorder="1" applyAlignment="1">
      <alignment horizontal="center" vertical="top"/>
      <protection/>
    </xf>
    <xf numFmtId="0" fontId="7" fillId="3" borderId="4" xfId="20" applyFont="1" applyFill="1" applyBorder="1" applyAlignment="1">
      <alignment horizontal="center" vertical="top"/>
      <protection/>
    </xf>
    <xf numFmtId="0" fontId="2" fillId="0" borderId="5" xfId="20" applyFont="1" applyFill="1" applyBorder="1" applyAlignment="1">
      <alignment/>
      <protection/>
    </xf>
    <xf numFmtId="0" fontId="2" fillId="0" borderId="4" xfId="20" applyFont="1" applyBorder="1" applyAlignment="1">
      <alignment/>
      <protection/>
    </xf>
    <xf numFmtId="0" fontId="2" fillId="0" borderId="16" xfId="20" applyFont="1" applyBorder="1">
      <alignment/>
      <protection/>
    </xf>
    <xf numFmtId="0" fontId="2" fillId="0" borderId="11" xfId="20" applyFont="1" applyBorder="1" applyAlignment="1">
      <alignment/>
      <protection/>
    </xf>
    <xf numFmtId="0" fontId="14" fillId="3" borderId="17" xfId="20" applyFont="1" applyFill="1" applyBorder="1" applyAlignment="1">
      <alignment/>
      <protection/>
    </xf>
    <xf numFmtId="0" fontId="13" fillId="3" borderId="5" xfId="20" applyFont="1" applyFill="1" applyBorder="1" applyAlignment="1">
      <alignment wrapText="1"/>
      <protection/>
    </xf>
    <xf numFmtId="0" fontId="2" fillId="3" borderId="3" xfId="20" applyFill="1" applyBorder="1">
      <alignment/>
      <protection/>
    </xf>
    <xf numFmtId="0" fontId="2" fillId="3" borderId="11" xfId="20" applyFill="1" applyBorder="1">
      <alignment/>
      <protection/>
    </xf>
    <xf numFmtId="0" fontId="2" fillId="3" borderId="17" xfId="20" applyFont="1" applyFill="1" applyBorder="1" applyAlignment="1">
      <alignment/>
      <protection/>
    </xf>
    <xf numFmtId="0" fontId="2" fillId="0" borderId="5" xfId="20" applyFont="1" applyFill="1" applyBorder="1" applyAlignment="1">
      <alignment wrapText="1"/>
      <protection/>
    </xf>
    <xf numFmtId="0" fontId="2" fillId="0" borderId="3" xfId="20" applyFont="1" applyFill="1" applyBorder="1">
      <alignment/>
      <protection/>
    </xf>
    <xf numFmtId="0" fontId="2" fillId="0" borderId="6" xfId="20" applyFont="1" applyFill="1" applyBorder="1">
      <alignment/>
      <protection/>
    </xf>
    <xf numFmtId="0" fontId="2" fillId="0" borderId="3" xfId="20" applyFont="1" applyFill="1" applyBorder="1" applyAlignment="1">
      <alignment/>
      <protection/>
    </xf>
    <xf numFmtId="0" fontId="2" fillId="0" borderId="4" xfId="20" applyFont="1" applyFill="1" applyBorder="1" applyAlignment="1">
      <alignment/>
      <protection/>
    </xf>
    <xf numFmtId="0" fontId="7" fillId="0" borderId="5" xfId="20" applyFont="1" applyFill="1" applyBorder="1" applyAlignment="1">
      <alignment horizontal="center" vertical="top"/>
      <protection/>
    </xf>
    <xf numFmtId="0" fontId="2" fillId="0" borderId="3" xfId="20" applyFill="1" applyBorder="1">
      <alignment/>
      <protection/>
    </xf>
    <xf numFmtId="0" fontId="2" fillId="0" borderId="6" xfId="20" applyFill="1" applyBorder="1">
      <alignment/>
      <protection/>
    </xf>
    <xf numFmtId="0" fontId="2" fillId="0" borderId="5" xfId="20" applyFont="1" applyBorder="1" applyAlignment="1">
      <alignment wrapText="1"/>
      <protection/>
    </xf>
    <xf numFmtId="0" fontId="9" fillId="0" borderId="5" xfId="20" applyFont="1" applyFill="1" applyBorder="1" applyAlignment="1">
      <alignment wrapText="1"/>
      <protection/>
    </xf>
    <xf numFmtId="0" fontId="2" fillId="5" borderId="3" xfId="20" applyFill="1" applyBorder="1">
      <alignment/>
      <protection/>
    </xf>
    <xf numFmtId="0" fontId="2" fillId="5" borderId="11" xfId="20" applyFill="1" applyBorder="1">
      <alignment/>
      <protection/>
    </xf>
    <xf numFmtId="0" fontId="2" fillId="5" borderId="3" xfId="20" applyFont="1" applyFill="1" applyBorder="1" applyAlignment="1">
      <alignment/>
      <protection/>
    </xf>
    <xf numFmtId="0" fontId="8" fillId="0" borderId="5" xfId="20" applyFont="1" applyFill="1" applyBorder="1" applyAlignment="1">
      <alignment wrapText="1"/>
      <protection/>
    </xf>
    <xf numFmtId="0" fontId="2" fillId="0" borderId="16" xfId="20" applyBorder="1">
      <alignment/>
      <protection/>
    </xf>
    <xf numFmtId="0" fontId="2" fillId="0" borderId="16" xfId="20" applyFont="1" applyBorder="1" applyAlignment="1">
      <alignment/>
      <protection/>
    </xf>
    <xf numFmtId="0" fontId="15" fillId="0" borderId="5" xfId="20" applyFont="1" applyFill="1" applyBorder="1" applyAlignment="1">
      <alignment/>
      <protection/>
    </xf>
    <xf numFmtId="0" fontId="2" fillId="0" borderId="23" xfId="20" applyFont="1" applyBorder="1" applyAlignment="1">
      <alignment/>
      <protection/>
    </xf>
    <xf numFmtId="0" fontId="16" fillId="0" borderId="5" xfId="20" applyFont="1" applyFill="1" applyBorder="1" applyAlignment="1">
      <alignment/>
      <protection/>
    </xf>
    <xf numFmtId="0" fontId="16" fillId="0" borderId="5" xfId="20" applyFont="1" applyFill="1" applyBorder="1" applyAlignment="1">
      <alignment/>
      <protection/>
    </xf>
    <xf numFmtId="0" fontId="17" fillId="0" borderId="3" xfId="20" applyFont="1" applyBorder="1">
      <alignment/>
      <protection/>
    </xf>
    <xf numFmtId="0" fontId="16" fillId="0" borderId="16" xfId="20" applyFont="1" applyBorder="1">
      <alignment/>
      <protection/>
    </xf>
    <xf numFmtId="0" fontId="17" fillId="0" borderId="3" xfId="20" applyFont="1" applyBorder="1" applyAlignment="1">
      <alignment/>
      <protection/>
    </xf>
    <xf numFmtId="0" fontId="17" fillId="0" borderId="11" xfId="20" applyFont="1" applyBorder="1" applyAlignment="1">
      <alignment/>
      <protection/>
    </xf>
    <xf numFmtId="0" fontId="17" fillId="0" borderId="16" xfId="20" applyFont="1" applyBorder="1" applyAlignment="1">
      <alignment/>
      <protection/>
    </xf>
    <xf numFmtId="0" fontId="9" fillId="0" borderId="5" xfId="20" applyFont="1" applyFill="1" applyBorder="1" applyAlignment="1">
      <alignment/>
      <protection/>
    </xf>
    <xf numFmtId="0" fontId="17" fillId="0" borderId="9" xfId="20" applyFont="1" applyBorder="1">
      <alignment/>
      <protection/>
    </xf>
    <xf numFmtId="0" fontId="16" fillId="0" borderId="24" xfId="20" applyFont="1" applyBorder="1">
      <alignment/>
      <protection/>
    </xf>
    <xf numFmtId="0" fontId="17" fillId="0" borderId="9" xfId="20" applyFont="1" applyBorder="1" applyAlignment="1">
      <alignment/>
      <protection/>
    </xf>
    <xf numFmtId="0" fontId="17" fillId="0" borderId="13" xfId="20" applyFont="1" applyBorder="1" applyAlignment="1">
      <alignment/>
      <protection/>
    </xf>
    <xf numFmtId="0" fontId="17" fillId="0" borderId="24" xfId="20" applyFont="1" applyBorder="1" applyAlignment="1">
      <alignment/>
      <protection/>
    </xf>
    <xf numFmtId="0" fontId="2" fillId="0" borderId="9" xfId="20" applyBorder="1">
      <alignment/>
      <protection/>
    </xf>
    <xf numFmtId="0" fontId="2" fillId="0" borderId="10" xfId="20" applyFont="1" applyBorder="1">
      <alignment/>
      <protection/>
    </xf>
    <xf numFmtId="0" fontId="2" fillId="0" borderId="9" xfId="20" applyFont="1" applyBorder="1" applyAlignment="1">
      <alignment/>
      <protection/>
    </xf>
    <xf numFmtId="0" fontId="2" fillId="0" borderId="14" xfId="20" applyFont="1" applyBorder="1" applyAlignment="1">
      <alignment/>
      <protection/>
    </xf>
    <xf numFmtId="0" fontId="2" fillId="0" borderId="12" xfId="20" applyFont="1" applyBorder="1" applyAlignment="1">
      <alignment/>
      <protection/>
    </xf>
    <xf numFmtId="0" fontId="2" fillId="0" borderId="9" xfId="20" applyFont="1" applyBorder="1">
      <alignment/>
      <protection/>
    </xf>
    <xf numFmtId="0" fontId="9" fillId="0" borderId="25" xfId="20" applyFont="1" applyBorder="1" applyAlignment="1">
      <alignment wrapText="1"/>
      <protection/>
    </xf>
    <xf numFmtId="0" fontId="2" fillId="0" borderId="26" xfId="20" applyBorder="1">
      <alignment/>
      <protection/>
    </xf>
    <xf numFmtId="0" fontId="2" fillId="0" borderId="27" xfId="20" applyBorder="1">
      <alignment/>
      <protection/>
    </xf>
    <xf numFmtId="0" fontId="8" fillId="4" borderId="20" xfId="18" applyFont="1" applyFill="1" applyBorder="1" applyAlignment="1">
      <alignment/>
      <protection/>
    </xf>
    <xf numFmtId="0" fontId="8" fillId="4" borderId="4" xfId="18" applyFont="1" applyFill="1" applyBorder="1" applyAlignment="1">
      <alignment/>
      <protection/>
    </xf>
    <xf numFmtId="0" fontId="8" fillId="4" borderId="3" xfId="18" applyFont="1" applyFill="1" applyBorder="1">
      <alignment/>
      <protection/>
    </xf>
    <xf numFmtId="0" fontId="8" fillId="4" borderId="0" xfId="18" applyFont="1" applyFill="1">
      <alignment/>
      <protection/>
    </xf>
    <xf numFmtId="0" fontId="2" fillId="0" borderId="20" xfId="18" applyFont="1" applyBorder="1" applyAlignment="1">
      <alignment/>
      <protection/>
    </xf>
    <xf numFmtId="0" fontId="13" fillId="3" borderId="4" xfId="18" applyFont="1" applyFill="1" applyBorder="1" applyAlignment="1">
      <alignment/>
      <protection/>
    </xf>
    <xf numFmtId="0" fontId="14" fillId="3" borderId="3" xfId="18" applyFont="1" applyFill="1" applyBorder="1">
      <alignment/>
      <protection/>
    </xf>
    <xf numFmtId="0" fontId="7" fillId="0" borderId="4" xfId="18" applyNumberFormat="1" applyFont="1" applyBorder="1" applyAlignment="1">
      <alignment horizontal="center" vertical="top" textRotation="90"/>
      <protection/>
    </xf>
    <xf numFmtId="49" fontId="7" fillId="0" borderId="4" xfId="18" applyNumberFormat="1" applyFont="1" applyBorder="1" applyAlignment="1">
      <alignment horizontal="center" vertical="top" textRotation="90"/>
      <protection/>
    </xf>
    <xf numFmtId="0" fontId="2" fillId="3" borderId="3" xfId="18" applyFill="1" applyBorder="1">
      <alignment/>
      <protection/>
    </xf>
    <xf numFmtId="0" fontId="2" fillId="3" borderId="3" xfId="18" applyFont="1" applyFill="1" applyBorder="1">
      <alignment/>
      <protection/>
    </xf>
    <xf numFmtId="0" fontId="11" fillId="0" borderId="3" xfId="18" applyFont="1" applyBorder="1">
      <alignment/>
      <protection/>
    </xf>
    <xf numFmtId="0" fontId="9" fillId="0" borderId="4" xfId="18" applyFont="1" applyFill="1" applyBorder="1" applyAlignment="1">
      <alignment/>
      <protection/>
    </xf>
    <xf numFmtId="0" fontId="9" fillId="0" borderId="5" xfId="18" applyFont="1" applyFill="1" applyBorder="1" applyAlignment="1">
      <alignment/>
      <protection/>
    </xf>
    <xf numFmtId="0" fontId="2" fillId="0" borderId="10" xfId="18" applyBorder="1">
      <alignment/>
      <protection/>
    </xf>
    <xf numFmtId="0" fontId="2" fillId="0" borderId="14" xfId="18" applyFont="1" applyBorder="1">
      <alignment/>
      <protection/>
    </xf>
    <xf numFmtId="0" fontId="2" fillId="0" borderId="12" xfId="18" applyFont="1" applyBorder="1">
      <alignment/>
      <protection/>
    </xf>
    <xf numFmtId="0" fontId="9" fillId="0" borderId="5" xfId="18" applyFont="1" applyFill="1" applyBorder="1" applyAlignment="1">
      <alignment wrapText="1"/>
      <protection/>
    </xf>
    <xf numFmtId="0" fontId="9" fillId="0" borderId="28" xfId="18" applyFont="1" applyBorder="1" applyAlignment="1">
      <alignment wrapText="1"/>
      <protection/>
    </xf>
    <xf numFmtId="0" fontId="11" fillId="0" borderId="29" xfId="18" applyFont="1" applyBorder="1">
      <alignment/>
      <protection/>
    </xf>
    <xf numFmtId="0" fontId="18" fillId="4" borderId="4" xfId="18" applyFont="1" applyFill="1" applyBorder="1" applyAlignment="1">
      <alignment/>
      <protection/>
    </xf>
    <xf numFmtId="0" fontId="2" fillId="0" borderId="3" xfId="18" applyFont="1" applyFill="1" applyBorder="1">
      <alignment/>
      <protection/>
    </xf>
    <xf numFmtId="0" fontId="19" fillId="3" borderId="4" xfId="18" applyFont="1" applyFill="1" applyBorder="1" applyAlignment="1">
      <alignment/>
      <protection/>
    </xf>
    <xf numFmtId="0" fontId="4" fillId="0" borderId="5" xfId="18" applyFont="1" applyBorder="1" applyAlignment="1">
      <alignment/>
      <protection/>
    </xf>
    <xf numFmtId="0" fontId="7" fillId="3" borderId="6" xfId="18" applyFont="1" applyFill="1" applyBorder="1" applyAlignment="1">
      <alignment horizontal="center" vertical="top" textRotation="90"/>
      <protection/>
    </xf>
    <xf numFmtId="0" fontId="7" fillId="0" borderId="6" xfId="18" applyFont="1" applyFill="1" applyBorder="1" applyAlignment="1">
      <alignment horizontal="center" vertical="top" textRotation="90"/>
      <protection/>
    </xf>
    <xf numFmtId="177" fontId="2" fillId="0" borderId="5" xfId="18" applyNumberFormat="1" applyFont="1" applyBorder="1">
      <alignment/>
      <protection/>
    </xf>
    <xf numFmtId="0" fontId="4" fillId="0" borderId="5" xfId="18" applyFont="1" applyBorder="1" applyAlignment="1">
      <alignment horizontal="center"/>
      <protection/>
    </xf>
    <xf numFmtId="0" fontId="4" fillId="0" borderId="5" xfId="18" applyFont="1" applyBorder="1" applyAlignment="1">
      <alignment horizontal="left"/>
      <protection/>
    </xf>
    <xf numFmtId="0" fontId="7" fillId="0" borderId="6" xfId="18" applyFont="1" applyBorder="1" applyAlignment="1">
      <alignment horizontal="center" vertical="top" textRotation="90"/>
      <protection/>
    </xf>
    <xf numFmtId="0" fontId="14" fillId="3" borderId="17" xfId="18" applyFont="1" applyFill="1" applyBorder="1">
      <alignment/>
      <protection/>
    </xf>
    <xf numFmtId="0" fontId="19" fillId="3" borderId="4" xfId="18" applyFont="1" applyFill="1" applyBorder="1" applyAlignment="1">
      <alignment wrapText="1"/>
      <protection/>
    </xf>
    <xf numFmtId="0" fontId="2" fillId="3" borderId="17" xfId="18" applyFont="1" applyFill="1" applyBorder="1">
      <alignment/>
      <protection/>
    </xf>
    <xf numFmtId="0" fontId="4" fillId="0" borderId="5" xfId="18" applyFont="1" applyBorder="1" applyAlignment="1">
      <alignment horizontal="left" wrapText="1"/>
      <protection/>
    </xf>
    <xf numFmtId="0" fontId="2" fillId="0" borderId="5" xfId="18" applyFont="1" applyBorder="1">
      <alignment/>
      <protection/>
    </xf>
    <xf numFmtId="0" fontId="21" fillId="0" borderId="5" xfId="18" applyFont="1" applyFill="1" applyBorder="1" applyAlignment="1">
      <alignment horizontal="left" wrapText="1"/>
      <protection/>
    </xf>
    <xf numFmtId="0" fontId="11" fillId="0" borderId="0" xfId="18" applyFont="1">
      <alignment/>
      <protection/>
    </xf>
    <xf numFmtId="0" fontId="19" fillId="3" borderId="4" xfId="18" applyFont="1" applyFill="1" applyBorder="1" applyAlignment="1">
      <alignment horizontal="left"/>
      <protection/>
    </xf>
    <xf numFmtId="0" fontId="4" fillId="0" borderId="4" xfId="18" applyFont="1" applyBorder="1">
      <alignment/>
      <protection/>
    </xf>
    <xf numFmtId="0" fontId="2" fillId="0" borderId="17" xfId="18" applyFont="1" applyBorder="1">
      <alignment/>
      <protection/>
    </xf>
    <xf numFmtId="0" fontId="2" fillId="0" borderId="16" xfId="18" applyFont="1" applyBorder="1">
      <alignment/>
      <protection/>
    </xf>
    <xf numFmtId="0" fontId="4" fillId="0" borderId="5" xfId="18" applyFont="1" applyFill="1" applyBorder="1" applyAlignment="1">
      <alignment horizontal="left"/>
      <protection/>
    </xf>
    <xf numFmtId="0" fontId="2" fillId="3" borderId="0" xfId="18" applyFill="1">
      <alignment/>
      <protection/>
    </xf>
    <xf numFmtId="0" fontId="4" fillId="0" borderId="5" xfId="18" applyFont="1" applyBorder="1" applyAlignment="1">
      <alignment wrapText="1"/>
      <protection/>
    </xf>
    <xf numFmtId="0" fontId="21" fillId="0" borderId="4" xfId="18" applyFont="1" applyFill="1" applyBorder="1" applyAlignment="1">
      <alignment/>
      <protection/>
    </xf>
    <xf numFmtId="0" fontId="21" fillId="0" borderId="5" xfId="18" applyFont="1" applyFill="1" applyBorder="1" applyAlignment="1">
      <alignment/>
      <protection/>
    </xf>
    <xf numFmtId="0" fontId="2" fillId="0" borderId="10" xfId="18" applyFont="1" applyBorder="1">
      <alignment/>
      <protection/>
    </xf>
    <xf numFmtId="0" fontId="21" fillId="0" borderId="5" xfId="18" applyFont="1" applyFill="1" applyBorder="1" applyAlignment="1">
      <alignment wrapText="1"/>
      <protection/>
    </xf>
    <xf numFmtId="0" fontId="21" fillId="0" borderId="28" xfId="18" applyFont="1" applyBorder="1" applyAlignment="1">
      <alignment wrapText="1"/>
      <protection/>
    </xf>
    <xf numFmtId="0" fontId="11" fillId="0" borderId="29" xfId="18" applyFont="1" applyBorder="1">
      <alignment/>
      <protection/>
    </xf>
    <xf numFmtId="0" fontId="14" fillId="0" borderId="3" xfId="18" applyFont="1" applyFill="1" applyBorder="1">
      <alignment/>
      <protection/>
    </xf>
    <xf numFmtId="0" fontId="13" fillId="3" borderId="4" xfId="18" applyFont="1" applyFill="1" applyBorder="1" applyAlignment="1">
      <alignment wrapText="1"/>
      <protection/>
    </xf>
    <xf numFmtId="0" fontId="9" fillId="0" borderId="28" xfId="18" applyFont="1" applyBorder="1" applyAlignment="1">
      <alignment wrapText="1"/>
      <protection/>
    </xf>
    <xf numFmtId="0" fontId="2" fillId="0" borderId="29" xfId="18" applyBorder="1">
      <alignment/>
      <protection/>
    </xf>
    <xf numFmtId="0" fontId="8" fillId="4" borderId="20" xfId="20" applyFont="1" applyFill="1" applyBorder="1" applyAlignment="1">
      <alignment/>
      <protection/>
    </xf>
    <xf numFmtId="0" fontId="2" fillId="0" borderId="20" xfId="20" applyFont="1" applyBorder="1" applyAlignment="1">
      <alignment/>
      <protection/>
    </xf>
    <xf numFmtId="0" fontId="13" fillId="3" borderId="4" xfId="20" applyFont="1" applyFill="1" applyBorder="1" applyAlignment="1">
      <alignment/>
      <protection/>
    </xf>
    <xf numFmtId="0" fontId="2" fillId="0" borderId="5" xfId="19" applyFont="1" applyBorder="1" applyAlignment="1">
      <alignment/>
      <protection/>
    </xf>
    <xf numFmtId="0" fontId="0" fillId="0" borderId="3" xfId="19" applyBorder="1">
      <alignment/>
      <protection/>
    </xf>
    <xf numFmtId="0" fontId="7" fillId="0" borderId="3" xfId="19" applyFont="1" applyBorder="1" applyAlignment="1">
      <alignment horizontal="center" vertical="top" textRotation="90"/>
      <protection/>
    </xf>
    <xf numFmtId="0" fontId="14" fillId="3" borderId="11" xfId="20" applyFont="1" applyFill="1" applyBorder="1">
      <alignment/>
      <protection/>
    </xf>
    <xf numFmtId="0" fontId="7" fillId="0" borderId="4" xfId="19" applyFont="1" applyBorder="1" applyAlignment="1">
      <alignment horizontal="center" vertical="top" textRotation="90"/>
      <protection/>
    </xf>
    <xf numFmtId="0" fontId="14" fillId="3" borderId="16" xfId="20" applyFont="1" applyFill="1" applyBorder="1">
      <alignment/>
      <protection/>
    </xf>
    <xf numFmtId="0" fontId="2" fillId="0" borderId="5" xfId="19" applyFont="1" applyFill="1" applyBorder="1" applyAlignment="1">
      <alignment/>
      <protection/>
    </xf>
    <xf numFmtId="0" fontId="0" fillId="0" borderId="6" xfId="19" applyBorder="1">
      <alignment/>
      <protection/>
    </xf>
    <xf numFmtId="0" fontId="2" fillId="0" borderId="3" xfId="19" applyFont="1" applyBorder="1">
      <alignment/>
      <protection/>
    </xf>
    <xf numFmtId="0" fontId="2" fillId="0" borderId="4" xfId="19" applyFont="1" applyBorder="1">
      <alignment/>
      <protection/>
    </xf>
    <xf numFmtId="0" fontId="7" fillId="0" borderId="5" xfId="19" applyFont="1" applyBorder="1" applyAlignment="1">
      <alignment horizontal="center" vertical="top" textRotation="90"/>
      <protection/>
    </xf>
    <xf numFmtId="0" fontId="2" fillId="0" borderId="4" xfId="20" applyFont="1" applyBorder="1">
      <alignment/>
      <protection/>
    </xf>
    <xf numFmtId="0" fontId="7" fillId="0" borderId="5" xfId="20" applyFont="1" applyBorder="1" applyAlignment="1">
      <alignment horizontal="center" vertical="top" textRotation="90"/>
      <protection/>
    </xf>
    <xf numFmtId="0" fontId="13" fillId="3" borderId="4" xfId="20" applyFont="1" applyFill="1" applyBorder="1" applyAlignment="1">
      <alignment wrapText="1"/>
      <protection/>
    </xf>
    <xf numFmtId="0" fontId="2" fillId="3" borderId="3" xfId="20" applyFont="1" applyFill="1" applyBorder="1">
      <alignment/>
      <protection/>
    </xf>
    <xf numFmtId="0" fontId="2" fillId="0" borderId="4" xfId="20" applyFont="1" applyFill="1" applyBorder="1">
      <alignment/>
      <protection/>
    </xf>
    <xf numFmtId="0" fontId="7" fillId="0" borderId="5" xfId="20" applyFont="1" applyFill="1" applyBorder="1" applyAlignment="1">
      <alignment horizontal="center" vertical="top" textRotation="90"/>
      <protection/>
    </xf>
    <xf numFmtId="0" fontId="2" fillId="0" borderId="16" xfId="20" applyFont="1" applyFill="1" applyBorder="1">
      <alignment/>
      <protection/>
    </xf>
    <xf numFmtId="0" fontId="9" fillId="0" borderId="4" xfId="20" applyFont="1" applyFill="1" applyBorder="1" applyAlignment="1">
      <alignment/>
      <protection/>
    </xf>
    <xf numFmtId="0" fontId="2" fillId="0" borderId="14" xfId="20" applyFont="1" applyBorder="1">
      <alignment/>
      <protection/>
    </xf>
    <xf numFmtId="0" fontId="2" fillId="0" borderId="12" xfId="20" applyFont="1" applyBorder="1">
      <alignment/>
      <protection/>
    </xf>
    <xf numFmtId="0" fontId="9" fillId="0" borderId="28" xfId="20" applyFont="1" applyBorder="1" applyAlignment="1">
      <alignment wrapText="1"/>
      <protection/>
    </xf>
    <xf numFmtId="0" fontId="2" fillId="0" borderId="29" xfId="20" applyBorder="1">
      <alignment/>
      <protection/>
    </xf>
    <xf numFmtId="0" fontId="8" fillId="4" borderId="4" xfId="20" applyFont="1" applyFill="1" applyBorder="1">
      <alignment/>
      <protection/>
    </xf>
    <xf numFmtId="0" fontId="8" fillId="4" borderId="18" xfId="20" applyFont="1" applyFill="1" applyBorder="1">
      <alignment/>
      <protection/>
    </xf>
    <xf numFmtId="0" fontId="9" fillId="0" borderId="3" xfId="20" applyFont="1" applyBorder="1">
      <alignment/>
      <protection/>
    </xf>
    <xf numFmtId="0" fontId="7" fillId="0" borderId="14" xfId="20" applyFont="1" applyBorder="1" applyAlignment="1">
      <alignment horizontal="center" vertical="top"/>
      <protection/>
    </xf>
    <xf numFmtId="0" fontId="14" fillId="3" borderId="11" xfId="20" applyFont="1" applyFill="1" applyBorder="1" applyAlignment="1">
      <alignment/>
      <protection/>
    </xf>
    <xf numFmtId="0" fontId="2" fillId="0" borderId="12" xfId="20" applyFont="1" applyFill="1" applyBorder="1" applyAlignment="1">
      <alignment/>
      <protection/>
    </xf>
    <xf numFmtId="0" fontId="2" fillId="3" borderId="17" xfId="20" applyFill="1" applyBorder="1">
      <alignment/>
      <protection/>
    </xf>
    <xf numFmtId="0" fontId="2" fillId="3" borderId="6" xfId="20" applyFill="1" applyBorder="1">
      <alignment/>
      <protection/>
    </xf>
    <xf numFmtId="0" fontId="2" fillId="0" borderId="30" xfId="20" applyBorder="1">
      <alignment/>
      <protection/>
    </xf>
    <xf numFmtId="0" fontId="2" fillId="0" borderId="10" xfId="20" applyBorder="1">
      <alignment/>
      <protection/>
    </xf>
    <xf numFmtId="0" fontId="2" fillId="0" borderId="24" xfId="20" applyFont="1" applyBorder="1" applyAlignment="1">
      <alignment/>
      <protection/>
    </xf>
    <xf numFmtId="0" fontId="2" fillId="0" borderId="13" xfId="20" applyFont="1" applyBorder="1" applyAlignment="1">
      <alignment/>
      <protection/>
    </xf>
    <xf numFmtId="0" fontId="2" fillId="0" borderId="24" xfId="20" applyFont="1" applyBorder="1">
      <alignment/>
      <protection/>
    </xf>
    <xf numFmtId="0" fontId="8" fillId="4" borderId="3" xfId="18" applyFont="1" applyFill="1" applyBorder="1" applyAlignment="1">
      <alignment wrapText="1"/>
      <protection/>
    </xf>
    <xf numFmtId="0" fontId="14" fillId="3" borderId="3" xfId="18" applyFont="1" applyFill="1" applyBorder="1" applyAlignment="1">
      <alignment wrapText="1"/>
      <protection/>
    </xf>
    <xf numFmtId="0" fontId="7" fillId="0" borderId="11" xfId="18" applyFont="1" applyBorder="1" applyAlignment="1">
      <alignment horizontal="center" vertical="top" textRotation="90"/>
      <protection/>
    </xf>
    <xf numFmtId="0" fontId="7" fillId="0" borderId="16" xfId="18" applyFont="1" applyBorder="1" applyAlignment="1">
      <alignment horizontal="center" vertical="top" textRotation="90"/>
      <protection/>
    </xf>
    <xf numFmtId="0" fontId="2" fillId="0" borderId="4" xfId="18" applyFont="1" applyBorder="1" applyAlignment="1">
      <alignment wrapText="1"/>
      <protection/>
    </xf>
    <xf numFmtId="0" fontId="2" fillId="0" borderId="4" xfId="18" applyFont="1" applyBorder="1" applyAlignment="1">
      <alignment/>
      <protection/>
    </xf>
    <xf numFmtId="0" fontId="13" fillId="3" borderId="5" xfId="18" applyFont="1" applyFill="1" applyBorder="1" applyAlignment="1">
      <alignment/>
      <protection/>
    </xf>
    <xf numFmtId="0" fontId="2" fillId="3" borderId="3" xfId="18" applyFill="1" applyBorder="1" applyAlignment="1">
      <alignment wrapText="1"/>
      <protection/>
    </xf>
    <xf numFmtId="0" fontId="2" fillId="0" borderId="3" xfId="18" applyFill="1" applyBorder="1" applyAlignment="1">
      <alignment wrapText="1"/>
      <protection/>
    </xf>
    <xf numFmtId="0" fontId="2" fillId="0" borderId="6" xfId="18" applyFill="1" applyBorder="1" applyAlignment="1">
      <alignment wrapText="1"/>
      <protection/>
    </xf>
    <xf numFmtId="0" fontId="2" fillId="0" borderId="4" xfId="18" applyFont="1" applyFill="1" applyBorder="1">
      <alignment/>
      <protection/>
    </xf>
    <xf numFmtId="0" fontId="7" fillId="0" borderId="5" xfId="18" applyFont="1" applyFill="1" applyBorder="1" applyAlignment="1">
      <alignment horizontal="center" vertical="top" textRotation="90"/>
      <protection/>
    </xf>
    <xf numFmtId="0" fontId="15" fillId="0" borderId="16" xfId="18" applyFont="1" applyFill="1" applyBorder="1" applyAlignment="1">
      <alignment/>
      <protection/>
    </xf>
    <xf numFmtId="0" fontId="7" fillId="0" borderId="12" xfId="18" applyFont="1" applyBorder="1" applyAlignment="1">
      <alignment horizontal="center" vertical="top" textRotation="90"/>
      <protection/>
    </xf>
    <xf numFmtId="0" fontId="22" fillId="0" borderId="12" xfId="18" applyFont="1" applyFill="1" applyBorder="1" applyAlignment="1">
      <alignment/>
      <protection/>
    </xf>
    <xf numFmtId="0" fontId="2" fillId="0" borderId="24" xfId="18" applyBorder="1" applyAlignment="1">
      <alignment wrapText="1"/>
      <protection/>
    </xf>
    <xf numFmtId="0" fontId="2" fillId="0" borderId="24" xfId="18" applyFont="1" applyBorder="1">
      <alignment/>
      <protection/>
    </xf>
    <xf numFmtId="0" fontId="9" fillId="0" borderId="25" xfId="18" applyFont="1" applyBorder="1" applyAlignment="1">
      <alignment wrapText="1"/>
      <protection/>
    </xf>
    <xf numFmtId="0" fontId="2" fillId="0" borderId="29" xfId="18" applyBorder="1" applyAlignment="1">
      <alignment wrapText="1"/>
      <protection/>
    </xf>
    <xf numFmtId="177" fontId="2" fillId="0" borderId="16" xfId="18" applyNumberFormat="1" applyFont="1" applyBorder="1">
      <alignment/>
      <protection/>
    </xf>
    <xf numFmtId="0" fontId="2" fillId="0" borderId="6" xfId="18" applyFont="1" applyFill="1" applyBorder="1">
      <alignment/>
      <protection/>
    </xf>
    <xf numFmtId="0" fontId="2" fillId="0" borderId="16" xfId="18" applyFont="1" applyFill="1" applyBorder="1">
      <alignment/>
      <protection/>
    </xf>
    <xf numFmtId="0" fontId="9" fillId="0" borderId="5" xfId="18" applyFont="1" applyFill="1" applyBorder="1" applyAlignment="1">
      <alignment wrapText="1"/>
      <protection/>
    </xf>
    <xf numFmtId="0" fontId="11" fillId="0" borderId="3" xfId="18" applyFont="1" applyBorder="1" applyAlignment="1">
      <alignment wrapText="1"/>
      <protection/>
    </xf>
    <xf numFmtId="0" fontId="9" fillId="0" borderId="16" xfId="18" applyFont="1" applyFill="1" applyBorder="1" applyAlignment="1">
      <alignment/>
      <protection/>
    </xf>
    <xf numFmtId="0" fontId="15" fillId="0" borderId="5" xfId="18" applyFont="1" applyFill="1" applyBorder="1" applyAlignment="1">
      <alignment/>
      <protection/>
    </xf>
    <xf numFmtId="0" fontId="2" fillId="0" borderId="9" xfId="18" applyFont="1" applyBorder="1" applyAlignment="1">
      <alignment horizontal="right" vertical="justify" wrapText="1"/>
      <protection/>
    </xf>
    <xf numFmtId="0" fontId="9" fillId="0" borderId="12" xfId="18" applyFont="1" applyBorder="1" applyAlignment="1">
      <alignment wrapText="1"/>
      <protection/>
    </xf>
    <xf numFmtId="0" fontId="2" fillId="0" borderId="4" xfId="18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left"/>
      <protection/>
    </xf>
    <xf numFmtId="0" fontId="14" fillId="3" borderId="11" xfId="18" applyFont="1" applyFill="1" applyBorder="1">
      <alignment/>
      <protection/>
    </xf>
    <xf numFmtId="0" fontId="2" fillId="0" borderId="5" xfId="18" applyFont="1" applyFill="1" applyBorder="1" applyAlignment="1">
      <alignment horizontal="left"/>
      <protection/>
    </xf>
    <xf numFmtId="0" fontId="2" fillId="0" borderId="3" xfId="18" applyFill="1" applyBorder="1">
      <alignment/>
      <protection/>
    </xf>
    <xf numFmtId="0" fontId="2" fillId="0" borderId="6" xfId="18" applyFill="1" applyBorder="1">
      <alignment/>
      <protection/>
    </xf>
    <xf numFmtId="0" fontId="8" fillId="0" borderId="0" xfId="18" applyFont="1" applyFill="1">
      <alignment/>
      <protection/>
    </xf>
    <xf numFmtId="0" fontId="9" fillId="0" borderId="0" xfId="18" applyFont="1">
      <alignment/>
      <protection/>
    </xf>
    <xf numFmtId="0" fontId="14" fillId="0" borderId="11" xfId="20" applyFont="1" applyFill="1" applyBorder="1">
      <alignment/>
      <protection/>
    </xf>
    <xf numFmtId="0" fontId="2" fillId="0" borderId="4" xfId="19" applyFont="1" applyFill="1" applyBorder="1">
      <alignment/>
      <protection/>
    </xf>
    <xf numFmtId="0" fontId="2" fillId="0" borderId="3" xfId="19" applyFont="1" applyFill="1" applyBorder="1">
      <alignment/>
      <protection/>
    </xf>
    <xf numFmtId="0" fontId="14" fillId="0" borderId="16" xfId="20" applyFont="1" applyFill="1" applyBorder="1">
      <alignment/>
      <protection/>
    </xf>
    <xf numFmtId="0" fontId="7" fillId="0" borderId="4" xfId="19" applyFont="1" applyFill="1" applyBorder="1" applyAlignment="1">
      <alignment horizontal="center" vertical="top" textRotation="90"/>
      <protection/>
    </xf>
    <xf numFmtId="0" fontId="14" fillId="0" borderId="3" xfId="20" applyFont="1" applyFill="1" applyBorder="1">
      <alignment/>
      <protection/>
    </xf>
    <xf numFmtId="0" fontId="7" fillId="0" borderId="3" xfId="19" applyFont="1" applyFill="1" applyBorder="1" applyAlignment="1">
      <alignment horizontal="center" vertical="top" textRotation="90"/>
      <protection/>
    </xf>
    <xf numFmtId="0" fontId="7" fillId="0" borderId="11" xfId="19" applyFont="1" applyFill="1" applyBorder="1" applyAlignment="1">
      <alignment horizontal="center" vertical="top" textRotation="90"/>
      <protection/>
    </xf>
    <xf numFmtId="0" fontId="2" fillId="0" borderId="31" xfId="18" applyFont="1" applyBorder="1">
      <alignment/>
      <protection/>
    </xf>
    <xf numFmtId="0" fontId="2" fillId="0" borderId="0" xfId="18" applyBorder="1" applyAlignment="1">
      <alignment/>
      <protection/>
    </xf>
    <xf numFmtId="0" fontId="8" fillId="4" borderId="16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8" fillId="4" borderId="21" xfId="18" applyFont="1" applyFill="1" applyBorder="1" applyAlignment="1">
      <alignment/>
      <protection/>
    </xf>
    <xf numFmtId="0" fontId="2" fillId="0" borderId="21" xfId="18" applyFont="1" applyBorder="1" applyAlignment="1">
      <alignment/>
      <protection/>
    </xf>
    <xf numFmtId="0" fontId="2" fillId="0" borderId="31" xfId="18" applyFont="1" applyBorder="1" applyAlignment="1">
      <alignment/>
      <protection/>
    </xf>
    <xf numFmtId="0" fontId="2" fillId="0" borderId="32" xfId="18" applyFont="1" applyBorder="1" applyAlignment="1">
      <alignment/>
      <protection/>
    </xf>
    <xf numFmtId="0" fontId="8" fillId="4" borderId="11" xfId="18" applyFont="1" applyFill="1" applyBorder="1">
      <alignment/>
      <protection/>
    </xf>
    <xf numFmtId="0" fontId="2" fillId="0" borderId="11" xfId="18" applyFont="1" applyFill="1" applyBorder="1">
      <alignment/>
      <protection/>
    </xf>
    <xf numFmtId="0" fontId="2" fillId="0" borderId="13" xfId="18" applyFont="1" applyFill="1" applyBorder="1">
      <alignment/>
      <protection/>
    </xf>
    <xf numFmtId="0" fontId="8" fillId="4" borderId="31" xfId="20" applyFont="1" applyFill="1" applyBorder="1" applyAlignment="1">
      <alignment/>
      <protection/>
    </xf>
    <xf numFmtId="0" fontId="2" fillId="0" borderId="21" xfId="20" applyFont="1" applyBorder="1" applyAlignment="1">
      <alignment/>
      <protection/>
    </xf>
    <xf numFmtId="0" fontId="2" fillId="0" borderId="31" xfId="20" applyFont="1" applyBorder="1" applyAlignment="1">
      <alignment/>
      <protection/>
    </xf>
    <xf numFmtId="0" fontId="2" fillId="0" borderId="32" xfId="20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18" applyFont="1" applyBorder="1" applyAlignment="1">
      <alignment/>
      <protection/>
    </xf>
    <xf numFmtId="0" fontId="2" fillId="0" borderId="33" xfId="18" applyBorder="1">
      <alignment/>
      <protection/>
    </xf>
    <xf numFmtId="0" fontId="2" fillId="0" borderId="24" xfId="18" applyBorder="1">
      <alignment/>
      <protection/>
    </xf>
    <xf numFmtId="0" fontId="2" fillId="0" borderId="16" xfId="18" applyBorder="1">
      <alignment/>
      <protection/>
    </xf>
    <xf numFmtId="0" fontId="7" fillId="0" borderId="11" xfId="18" applyFont="1" applyBorder="1" applyAlignment="1">
      <alignment horizontal="center" vertical="top" textRotation="90" wrapText="1"/>
      <protection/>
    </xf>
    <xf numFmtId="0" fontId="2" fillId="0" borderId="20" xfId="18" applyBorder="1">
      <alignment/>
      <protection/>
    </xf>
    <xf numFmtId="0" fontId="7" fillId="0" borderId="1" xfId="18" applyFont="1" applyBorder="1" applyAlignment="1">
      <alignment vertical="top"/>
      <protection/>
    </xf>
    <xf numFmtId="0" fontId="11" fillId="2" borderId="5" xfId="18" applyFont="1" applyFill="1" applyBorder="1" applyAlignment="1">
      <alignment horizontal="center"/>
      <protection/>
    </xf>
    <xf numFmtId="0" fontId="11" fillId="2" borderId="16" xfId="18" applyFont="1" applyFill="1" applyBorder="1" applyAlignment="1">
      <alignment horizontal="center"/>
      <protection/>
    </xf>
    <xf numFmtId="0" fontId="9" fillId="2" borderId="5" xfId="18" applyFont="1" applyFill="1" applyBorder="1" applyAlignment="1">
      <alignment horizontal="center"/>
      <protection/>
    </xf>
    <xf numFmtId="0" fontId="9" fillId="2" borderId="18" xfId="18" applyFont="1" applyFill="1" applyBorder="1" applyAlignment="1">
      <alignment horizontal="center"/>
      <protection/>
    </xf>
    <xf numFmtId="0" fontId="9" fillId="2" borderId="11" xfId="18" applyFont="1" applyFill="1" applyBorder="1" applyAlignment="1">
      <alignment horizontal="center"/>
      <protection/>
    </xf>
    <xf numFmtId="0" fontId="23" fillId="0" borderId="25" xfId="18" applyFont="1" applyBorder="1" applyAlignment="1">
      <alignment horizontal="center" vertical="top"/>
      <protection/>
    </xf>
    <xf numFmtId="0" fontId="23" fillId="0" borderId="33" xfId="18" applyFont="1" applyBorder="1" applyAlignment="1">
      <alignment horizontal="center" vertical="top"/>
      <protection/>
    </xf>
    <xf numFmtId="0" fontId="23" fillId="0" borderId="34" xfId="18" applyFont="1" applyBorder="1" applyAlignment="1">
      <alignment horizontal="center" vertical="top"/>
      <protection/>
    </xf>
    <xf numFmtId="0" fontId="2" fillId="0" borderId="35" xfId="18" applyBorder="1" applyAlignment="1">
      <alignment horizontal="center"/>
      <protection/>
    </xf>
    <xf numFmtId="0" fontId="2" fillId="0" borderId="36" xfId="18" applyBorder="1" applyAlignment="1">
      <alignment horizontal="center"/>
      <protection/>
    </xf>
    <xf numFmtId="0" fontId="11" fillId="2" borderId="5" xfId="18" applyFont="1" applyFill="1" applyBorder="1" applyAlignment="1">
      <alignment horizontal="center" wrapText="1"/>
      <protection/>
    </xf>
    <xf numFmtId="0" fontId="11" fillId="2" borderId="18" xfId="18" applyFont="1" applyFill="1" applyBorder="1" applyAlignment="1">
      <alignment horizontal="center" wrapText="1"/>
      <protection/>
    </xf>
    <xf numFmtId="0" fontId="11" fillId="2" borderId="22" xfId="18" applyFont="1" applyFill="1" applyBorder="1" applyAlignment="1">
      <alignment horizontal="center" wrapText="1"/>
      <protection/>
    </xf>
    <xf numFmtId="0" fontId="11" fillId="2" borderId="37" xfId="18" applyFont="1" applyFill="1" applyBorder="1" applyAlignment="1">
      <alignment horizontal="center" wrapText="1"/>
      <protection/>
    </xf>
    <xf numFmtId="0" fontId="11" fillId="2" borderId="16" xfId="18" applyFont="1" applyFill="1" applyBorder="1" applyAlignment="1">
      <alignment horizontal="center" wrapText="1"/>
      <protection/>
    </xf>
    <xf numFmtId="0" fontId="8" fillId="0" borderId="38" xfId="18" applyFont="1" applyBorder="1" applyAlignment="1">
      <alignment horizontal="center"/>
      <protection/>
    </xf>
    <xf numFmtId="0" fontId="8" fillId="0" borderId="7" xfId="18" applyFont="1" applyBorder="1" applyAlignment="1">
      <alignment horizontal="center"/>
      <protection/>
    </xf>
    <xf numFmtId="0" fontId="8" fillId="0" borderId="39" xfId="18" applyFont="1" applyBorder="1" applyAlignment="1">
      <alignment horizontal="center"/>
      <protection/>
    </xf>
    <xf numFmtId="0" fontId="8" fillId="0" borderId="40" xfId="18" applyFont="1" applyBorder="1" applyAlignment="1">
      <alignment horizontal="center" vertical="top" textRotation="90" wrapText="1"/>
      <protection/>
    </xf>
    <xf numFmtId="0" fontId="8" fillId="0" borderId="41" xfId="18" applyFont="1" applyBorder="1" applyAlignment="1">
      <alignment horizontal="center" vertical="top" textRotation="90" wrapText="1"/>
      <protection/>
    </xf>
    <xf numFmtId="0" fontId="8" fillId="0" borderId="2" xfId="18" applyFont="1" applyBorder="1" applyAlignment="1">
      <alignment wrapText="1"/>
      <protection/>
    </xf>
    <xf numFmtId="0" fontId="8" fillId="0" borderId="42" xfId="18" applyFont="1" applyBorder="1" applyAlignment="1">
      <alignment wrapText="1"/>
      <protection/>
    </xf>
    <xf numFmtId="0" fontId="6" fillId="0" borderId="43" xfId="18" applyFont="1" applyBorder="1" applyAlignment="1">
      <alignment horizontal="center"/>
      <protection/>
    </xf>
    <xf numFmtId="0" fontId="6" fillId="0" borderId="36" xfId="18" applyFont="1" applyBorder="1" applyAlignment="1">
      <alignment horizontal="center"/>
      <protection/>
    </xf>
    <xf numFmtId="0" fontId="8" fillId="0" borderId="4" xfId="18" applyFont="1" applyBorder="1" applyAlignment="1">
      <alignment wrapText="1"/>
      <protection/>
    </xf>
    <xf numFmtId="0" fontId="2" fillId="0" borderId="4" xfId="18" applyBorder="1" applyAlignment="1">
      <alignment wrapText="1"/>
      <protection/>
    </xf>
    <xf numFmtId="0" fontId="2" fillId="0" borderId="4" xfId="18" applyFont="1" applyBorder="1" applyAlignment="1">
      <alignment wrapText="1"/>
      <protection/>
    </xf>
    <xf numFmtId="0" fontId="8" fillId="0" borderId="44" xfId="18" applyFont="1" applyBorder="1" applyAlignment="1">
      <alignment horizontal="center"/>
      <protection/>
    </xf>
    <xf numFmtId="0" fontId="8" fillId="0" borderId="45" xfId="18" applyFont="1" applyBorder="1" applyAlignment="1">
      <alignment horizontal="center"/>
      <protection/>
    </xf>
    <xf numFmtId="0" fontId="2" fillId="0" borderId="22" xfId="18" applyFont="1" applyBorder="1" applyAlignment="1">
      <alignment wrapText="1"/>
      <protection/>
    </xf>
    <xf numFmtId="0" fontId="2" fillId="0" borderId="37" xfId="18" applyFont="1" applyBorder="1" applyAlignment="1">
      <alignment wrapText="1"/>
      <protection/>
    </xf>
    <xf numFmtId="0" fontId="6" fillId="0" borderId="46" xfId="18" applyFont="1" applyBorder="1" applyAlignment="1">
      <alignment horizontal="center" vertical="top" wrapText="1"/>
      <protection/>
    </xf>
    <xf numFmtId="0" fontId="6" fillId="0" borderId="47" xfId="18" applyFont="1" applyBorder="1" applyAlignment="1">
      <alignment horizontal="center" vertical="top" wrapText="1"/>
      <protection/>
    </xf>
    <xf numFmtId="0" fontId="6" fillId="0" borderId="48" xfId="18" applyFont="1" applyBorder="1" applyAlignment="1">
      <alignment horizontal="center" vertical="top" wrapText="1"/>
      <protection/>
    </xf>
    <xf numFmtId="0" fontId="6" fillId="0" borderId="49" xfId="18" applyFont="1" applyBorder="1" applyAlignment="1">
      <alignment horizontal="center" vertical="top" wrapText="1"/>
      <protection/>
    </xf>
    <xf numFmtId="0" fontId="8" fillId="0" borderId="50" xfId="18" applyFont="1" applyBorder="1" applyAlignment="1">
      <alignment wrapText="1"/>
      <protection/>
    </xf>
    <xf numFmtId="0" fontId="8" fillId="0" borderId="8" xfId="18" applyFont="1" applyBorder="1" applyAlignment="1">
      <alignment wrapText="1"/>
      <protection/>
    </xf>
    <xf numFmtId="0" fontId="8" fillId="0" borderId="22" xfId="18" applyFont="1" applyBorder="1" applyAlignment="1">
      <alignment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гос.заказ на апрель" xfId="18"/>
    <cellStyle name="Обычный_Кош-Агач_апрель" xfId="19"/>
    <cellStyle name="Обычный_Приложения к приказу №111" xfId="20"/>
    <cellStyle name="Followed Hyperlink" xfId="21"/>
    <cellStyle name="Percent" xfId="22"/>
    <cellStyle name="Comma" xfId="23"/>
    <cellStyle name="Comma [0]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J581"/>
  <sheetViews>
    <sheetView tabSelected="1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8.8515625" defaultRowHeight="12.75"/>
  <cols>
    <col min="1" max="1" width="19.421875" style="3" customWidth="1"/>
    <col min="2" max="2" width="7.421875" style="3" customWidth="1"/>
    <col min="3" max="3" width="35.8515625" style="3" customWidth="1"/>
    <col min="4" max="4" width="12.8515625" style="3" customWidth="1"/>
    <col min="5" max="5" width="11.8515625" style="3" customWidth="1"/>
    <col min="6" max="36" width="6.7109375" style="3" customWidth="1"/>
    <col min="37" max="16384" width="8.8515625" style="3" customWidth="1"/>
  </cols>
  <sheetData>
    <row r="1" spans="1:36" ht="14.2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1.75" customHeight="1" thickBot="1">
      <c r="A2" s="4"/>
      <c r="B2" s="4"/>
      <c r="C2" s="4" t="s">
        <v>566</v>
      </c>
      <c r="D2" s="1"/>
      <c r="E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34"/>
      <c r="W2" s="334"/>
      <c r="X2" s="334"/>
      <c r="Y2" s="334"/>
      <c r="Z2" s="6"/>
      <c r="AA2" s="6"/>
      <c r="AB2" s="6"/>
      <c r="AC2" s="5"/>
      <c r="AD2" s="5"/>
      <c r="AE2" s="5"/>
      <c r="AF2" s="5"/>
      <c r="AG2" s="5"/>
      <c r="AH2" s="5"/>
      <c r="AI2" s="5"/>
      <c r="AJ2" s="5"/>
    </row>
    <row r="3" spans="1:36" ht="63" customHeight="1" thickBot="1">
      <c r="A3" s="343"/>
      <c r="B3" s="344"/>
      <c r="C3" s="344"/>
      <c r="D3" s="355"/>
      <c r="E3" s="356"/>
      <c r="F3" s="357" t="s">
        <v>0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7"/>
    </row>
    <row r="4" spans="1:36" ht="38.25" customHeight="1">
      <c r="A4" s="350" t="s">
        <v>1</v>
      </c>
      <c r="B4" s="362"/>
      <c r="C4" s="370" t="s">
        <v>2</v>
      </c>
      <c r="D4" s="359" t="s">
        <v>3</v>
      </c>
      <c r="E4" s="359"/>
      <c r="F4" s="366" t="s">
        <v>4</v>
      </c>
      <c r="G4" s="366"/>
      <c r="H4" s="366"/>
      <c r="I4" s="366"/>
      <c r="J4" s="366"/>
      <c r="K4" s="366"/>
      <c r="L4" s="366"/>
      <c r="M4" s="366"/>
      <c r="N4" s="367"/>
      <c r="O4" s="368" t="s">
        <v>5</v>
      </c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7"/>
      <c r="AC4" s="368" t="s">
        <v>6</v>
      </c>
      <c r="AD4" s="366"/>
      <c r="AE4" s="366"/>
      <c r="AF4" s="366"/>
      <c r="AG4" s="366"/>
      <c r="AH4" s="366"/>
      <c r="AI4" s="369"/>
      <c r="AJ4" s="353" t="s">
        <v>7</v>
      </c>
    </row>
    <row r="5" spans="1:36" s="13" customFormat="1" ht="65.25" customHeight="1">
      <c r="A5" s="351"/>
      <c r="B5" s="363"/>
      <c r="C5" s="371"/>
      <c r="D5" s="360" t="s">
        <v>8</v>
      </c>
      <c r="E5" s="361" t="s">
        <v>567</v>
      </c>
      <c r="F5" s="332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0" t="s">
        <v>16</v>
      </c>
      <c r="N5" s="11" t="s">
        <v>17</v>
      </c>
      <c r="O5" s="8" t="s">
        <v>18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12" t="s">
        <v>25</v>
      </c>
      <c r="W5" s="9" t="s">
        <v>26</v>
      </c>
      <c r="X5" s="9" t="s">
        <v>27</v>
      </c>
      <c r="Y5" s="9" t="s">
        <v>28</v>
      </c>
      <c r="Z5" s="9" t="s">
        <v>29</v>
      </c>
      <c r="AA5" s="9" t="s">
        <v>30</v>
      </c>
      <c r="AB5" s="9" t="s">
        <v>17</v>
      </c>
      <c r="AC5" s="8" t="s">
        <v>31</v>
      </c>
      <c r="AD5" s="9" t="s">
        <v>32</v>
      </c>
      <c r="AE5" s="9" t="s">
        <v>33</v>
      </c>
      <c r="AF5" s="9" t="s">
        <v>34</v>
      </c>
      <c r="AG5" s="9" t="s">
        <v>35</v>
      </c>
      <c r="AH5" s="9" t="s">
        <v>36</v>
      </c>
      <c r="AI5" s="9" t="s">
        <v>37</v>
      </c>
      <c r="AJ5" s="354"/>
    </row>
    <row r="6" spans="1:36" s="13" customFormat="1" ht="21.75" customHeight="1" thickBot="1">
      <c r="A6" s="352"/>
      <c r="B6" s="363"/>
      <c r="C6" s="372"/>
      <c r="D6" s="360"/>
      <c r="E6" s="360"/>
      <c r="F6" s="340" t="s">
        <v>568</v>
      </c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2"/>
    </row>
    <row r="7" spans="1:36" ht="12" customHeight="1">
      <c r="A7" s="14">
        <v>5</v>
      </c>
      <c r="B7" s="312"/>
      <c r="C7" s="364"/>
      <c r="D7" s="365"/>
      <c r="E7" s="333"/>
      <c r="F7" s="16"/>
      <c r="G7" s="17"/>
      <c r="H7" s="17"/>
      <c r="I7" s="17"/>
      <c r="J7" s="17"/>
      <c r="K7" s="17"/>
      <c r="L7" s="17"/>
      <c r="M7" s="17"/>
      <c r="N7" s="17"/>
      <c r="O7" s="1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7"/>
      <c r="AE7" s="17"/>
      <c r="AF7" s="17"/>
      <c r="AG7" s="17"/>
      <c r="AH7" s="17"/>
      <c r="AI7" s="17"/>
      <c r="AJ7" s="19" t="e">
        <f>#REF!*0.7</f>
        <v>#REF!</v>
      </c>
    </row>
    <row r="8" spans="1:36" s="13" customFormat="1" ht="30.75" customHeight="1">
      <c r="A8" s="20"/>
      <c r="B8" s="313"/>
      <c r="C8" s="21"/>
      <c r="D8" s="22"/>
      <c r="E8" s="23"/>
      <c r="F8" s="24">
        <f aca="true" t="shared" si="0" ref="F8:AJ8">F9+F23+F70+F82</f>
        <v>103</v>
      </c>
      <c r="G8" s="24">
        <f t="shared" si="0"/>
        <v>62</v>
      </c>
      <c r="H8" s="24">
        <f t="shared" si="0"/>
        <v>186</v>
      </c>
      <c r="I8" s="24">
        <f t="shared" si="0"/>
        <v>80</v>
      </c>
      <c r="J8" s="24">
        <f t="shared" si="0"/>
        <v>0</v>
      </c>
      <c r="K8" s="24">
        <f t="shared" si="0"/>
        <v>9</v>
      </c>
      <c r="L8" s="24">
        <f t="shared" si="0"/>
        <v>2</v>
      </c>
      <c r="M8" s="24">
        <f t="shared" si="0"/>
        <v>29</v>
      </c>
      <c r="N8" s="24">
        <f t="shared" si="0"/>
        <v>17</v>
      </c>
      <c r="O8" s="24">
        <f t="shared" si="0"/>
        <v>46</v>
      </c>
      <c r="P8" s="24">
        <f t="shared" si="0"/>
        <v>24</v>
      </c>
      <c r="Q8" s="24">
        <f t="shared" si="0"/>
        <v>26</v>
      </c>
      <c r="R8" s="24">
        <f t="shared" si="0"/>
        <v>5</v>
      </c>
      <c r="S8" s="24">
        <f t="shared" si="0"/>
        <v>0</v>
      </c>
      <c r="T8" s="24">
        <f t="shared" si="0"/>
        <v>50</v>
      </c>
      <c r="U8" s="24">
        <f t="shared" si="0"/>
        <v>51</v>
      </c>
      <c r="V8" s="24">
        <f t="shared" si="0"/>
        <v>25</v>
      </c>
      <c r="W8" s="24">
        <f t="shared" si="0"/>
        <v>15</v>
      </c>
      <c r="X8" s="24">
        <f t="shared" si="0"/>
        <v>14</v>
      </c>
      <c r="Y8" s="24">
        <f t="shared" si="0"/>
        <v>34</v>
      </c>
      <c r="Z8" s="24">
        <f t="shared" si="0"/>
        <v>2</v>
      </c>
      <c r="AA8" s="24">
        <f t="shared" si="0"/>
        <v>30</v>
      </c>
      <c r="AB8" s="24">
        <f t="shared" si="0"/>
        <v>30</v>
      </c>
      <c r="AC8" s="24">
        <f t="shared" si="0"/>
        <v>73</v>
      </c>
      <c r="AD8" s="24">
        <f t="shared" si="0"/>
        <v>9</v>
      </c>
      <c r="AE8" s="24">
        <f t="shared" si="0"/>
        <v>13</v>
      </c>
      <c r="AF8" s="24">
        <f t="shared" si="0"/>
        <v>640</v>
      </c>
      <c r="AG8" s="24">
        <f t="shared" si="0"/>
        <v>7</v>
      </c>
      <c r="AH8" s="24">
        <f t="shared" si="0"/>
        <v>10</v>
      </c>
      <c r="AI8" s="24">
        <f t="shared" si="0"/>
        <v>112</v>
      </c>
      <c r="AJ8" s="24">
        <f t="shared" si="0"/>
        <v>95</v>
      </c>
    </row>
    <row r="9" spans="1:36" s="29" customFormat="1" ht="30.75" customHeight="1">
      <c r="A9" s="25"/>
      <c r="B9" s="347" t="s">
        <v>38</v>
      </c>
      <c r="C9" s="348"/>
      <c r="D9" s="26"/>
      <c r="E9" s="27"/>
      <c r="F9" s="28">
        <f aca="true" t="shared" si="1" ref="F9:AJ9">SUM(F10:F22)</f>
        <v>14</v>
      </c>
      <c r="G9" s="28">
        <f t="shared" si="1"/>
        <v>41</v>
      </c>
      <c r="H9" s="28">
        <f t="shared" si="1"/>
        <v>80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15</v>
      </c>
      <c r="Q9" s="28">
        <f t="shared" si="1"/>
        <v>0</v>
      </c>
      <c r="R9" s="28">
        <f t="shared" si="1"/>
        <v>5</v>
      </c>
      <c r="S9" s="28">
        <f t="shared" si="1"/>
        <v>0</v>
      </c>
      <c r="T9" s="28">
        <f t="shared" si="1"/>
        <v>30</v>
      </c>
      <c r="U9" s="28">
        <f t="shared" si="1"/>
        <v>40</v>
      </c>
      <c r="V9" s="28">
        <f t="shared" si="1"/>
        <v>25</v>
      </c>
      <c r="W9" s="28">
        <f t="shared" si="1"/>
        <v>4</v>
      </c>
      <c r="X9" s="28">
        <f t="shared" si="1"/>
        <v>3</v>
      </c>
      <c r="Y9" s="28">
        <f t="shared" si="1"/>
        <v>0</v>
      </c>
      <c r="Z9" s="28">
        <f t="shared" si="1"/>
        <v>0</v>
      </c>
      <c r="AA9" s="28">
        <f t="shared" si="1"/>
        <v>30</v>
      </c>
      <c r="AB9" s="28">
        <f t="shared" si="1"/>
        <v>19</v>
      </c>
      <c r="AC9" s="28">
        <f t="shared" si="1"/>
        <v>28</v>
      </c>
      <c r="AD9" s="28">
        <f t="shared" si="1"/>
        <v>0</v>
      </c>
      <c r="AE9" s="28">
        <f t="shared" si="1"/>
        <v>0</v>
      </c>
      <c r="AF9" s="28">
        <f t="shared" si="1"/>
        <v>28</v>
      </c>
      <c r="AG9" s="28">
        <f t="shared" si="1"/>
        <v>0</v>
      </c>
      <c r="AH9" s="28">
        <f t="shared" si="1"/>
        <v>0</v>
      </c>
      <c r="AI9" s="28">
        <f t="shared" si="1"/>
        <v>0</v>
      </c>
      <c r="AJ9" s="28">
        <f t="shared" si="1"/>
        <v>6</v>
      </c>
    </row>
    <row r="10" spans="1:36" ht="24.75" customHeight="1">
      <c r="A10" s="14" t="s">
        <v>39</v>
      </c>
      <c r="B10" s="215"/>
      <c r="C10" s="30" t="s">
        <v>40</v>
      </c>
      <c r="D10" s="31" t="s">
        <v>41</v>
      </c>
      <c r="E10" s="16" t="s">
        <v>42</v>
      </c>
      <c r="F10" s="32">
        <v>4</v>
      </c>
      <c r="G10" s="33">
        <v>16</v>
      </c>
      <c r="H10" s="33">
        <v>24</v>
      </c>
      <c r="I10" s="33"/>
      <c r="J10" s="33"/>
      <c r="K10" s="33"/>
      <c r="L10" s="33"/>
      <c r="M10" s="33"/>
      <c r="N10" s="33"/>
      <c r="O10" s="34"/>
      <c r="P10" s="33">
        <v>12</v>
      </c>
      <c r="Q10" s="33"/>
      <c r="R10" s="33">
        <v>4</v>
      </c>
      <c r="S10" s="33"/>
      <c r="T10" s="33">
        <v>8</v>
      </c>
      <c r="U10" s="33">
        <v>8</v>
      </c>
      <c r="V10" s="33">
        <v>4</v>
      </c>
      <c r="W10" s="33"/>
      <c r="X10" s="33"/>
      <c r="Y10" s="33"/>
      <c r="Z10" s="33"/>
      <c r="AA10" s="33"/>
      <c r="AB10" s="33">
        <v>2</v>
      </c>
      <c r="AC10" s="34">
        <v>4</v>
      </c>
      <c r="AD10" s="33"/>
      <c r="AE10" s="33"/>
      <c r="AF10" s="33">
        <v>4</v>
      </c>
      <c r="AG10" s="33"/>
      <c r="AH10" s="33"/>
      <c r="AI10" s="33"/>
      <c r="AJ10" s="19"/>
    </row>
    <row r="11" spans="1:36" ht="24.75" customHeight="1">
      <c r="A11" s="14" t="s">
        <v>39</v>
      </c>
      <c r="B11" s="215"/>
      <c r="C11" s="30" t="s">
        <v>43</v>
      </c>
      <c r="D11" s="31" t="s">
        <v>41</v>
      </c>
      <c r="E11" s="16" t="s">
        <v>42</v>
      </c>
      <c r="F11" s="32">
        <v>2</v>
      </c>
      <c r="G11" s="33">
        <v>6</v>
      </c>
      <c r="H11" s="33">
        <v>6</v>
      </c>
      <c r="I11" s="33"/>
      <c r="J11" s="33"/>
      <c r="K11" s="33"/>
      <c r="L11" s="33"/>
      <c r="M11" s="33"/>
      <c r="N11" s="33"/>
      <c r="O11" s="34"/>
      <c r="P11" s="33"/>
      <c r="Q11" s="33"/>
      <c r="R11" s="33"/>
      <c r="S11" s="33"/>
      <c r="T11" s="33">
        <v>20</v>
      </c>
      <c r="U11" s="33">
        <v>20</v>
      </c>
      <c r="V11" s="33">
        <v>10</v>
      </c>
      <c r="W11" s="33"/>
      <c r="X11" s="33"/>
      <c r="Y11" s="33"/>
      <c r="Z11" s="33"/>
      <c r="AA11" s="33"/>
      <c r="AB11" s="33">
        <v>2</v>
      </c>
      <c r="AC11" s="34">
        <v>7</v>
      </c>
      <c r="AD11" s="33"/>
      <c r="AE11" s="33"/>
      <c r="AF11" s="33">
        <v>7</v>
      </c>
      <c r="AG11" s="33"/>
      <c r="AH11" s="33"/>
      <c r="AI11" s="33"/>
      <c r="AJ11" s="19"/>
    </row>
    <row r="12" spans="1:36" ht="24.75" customHeight="1">
      <c r="A12" s="14" t="s">
        <v>39</v>
      </c>
      <c r="B12" s="215"/>
      <c r="C12" s="30" t="s">
        <v>44</v>
      </c>
      <c r="D12" s="31" t="s">
        <v>41</v>
      </c>
      <c r="E12" s="16" t="s">
        <v>42</v>
      </c>
      <c r="F12" s="32">
        <v>1</v>
      </c>
      <c r="G12" s="33">
        <v>2</v>
      </c>
      <c r="H12" s="33">
        <v>6</v>
      </c>
      <c r="I12" s="33"/>
      <c r="J12" s="33"/>
      <c r="K12" s="33"/>
      <c r="L12" s="33"/>
      <c r="M12" s="33"/>
      <c r="N12" s="33"/>
      <c r="O12" s="34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>
        <v>1</v>
      </c>
      <c r="AC12" s="34">
        <v>1</v>
      </c>
      <c r="AD12" s="33"/>
      <c r="AE12" s="33"/>
      <c r="AF12" s="33">
        <v>1</v>
      </c>
      <c r="AG12" s="33"/>
      <c r="AH12" s="33"/>
      <c r="AI12" s="33"/>
      <c r="AJ12" s="19"/>
    </row>
    <row r="13" spans="1:36" ht="24.75" customHeight="1">
      <c r="A13" s="14" t="s">
        <v>39</v>
      </c>
      <c r="B13" s="215"/>
      <c r="C13" s="30" t="s">
        <v>45</v>
      </c>
      <c r="D13" s="31" t="s">
        <v>41</v>
      </c>
      <c r="E13" s="16" t="s">
        <v>42</v>
      </c>
      <c r="F13" s="32">
        <v>1</v>
      </c>
      <c r="G13" s="33">
        <v>2</v>
      </c>
      <c r="H13" s="33">
        <v>10</v>
      </c>
      <c r="I13" s="33"/>
      <c r="J13" s="33"/>
      <c r="K13" s="33"/>
      <c r="L13" s="33"/>
      <c r="M13" s="33"/>
      <c r="N13" s="33"/>
      <c r="O13" s="34"/>
      <c r="P13" s="33"/>
      <c r="Q13" s="33"/>
      <c r="R13" s="33"/>
      <c r="S13" s="33"/>
      <c r="T13" s="33"/>
      <c r="U13" s="33"/>
      <c r="V13" s="33">
        <v>3</v>
      </c>
      <c r="W13" s="33">
        <v>4</v>
      </c>
      <c r="X13" s="33"/>
      <c r="Y13" s="33"/>
      <c r="Z13" s="33"/>
      <c r="AA13" s="33"/>
      <c r="AB13" s="33">
        <v>1</v>
      </c>
      <c r="AC13" s="34">
        <v>2</v>
      </c>
      <c r="AD13" s="33"/>
      <c r="AE13" s="33"/>
      <c r="AF13" s="33">
        <v>2</v>
      </c>
      <c r="AG13" s="33"/>
      <c r="AH13" s="33"/>
      <c r="AI13" s="33"/>
      <c r="AJ13" s="19">
        <v>1</v>
      </c>
    </row>
    <row r="14" spans="1:36" ht="24.75" customHeight="1">
      <c r="A14" s="14" t="s">
        <v>39</v>
      </c>
      <c r="B14" s="215"/>
      <c r="C14" s="30" t="s">
        <v>46</v>
      </c>
      <c r="D14" s="31" t="s">
        <v>41</v>
      </c>
      <c r="E14" s="16" t="s">
        <v>42</v>
      </c>
      <c r="F14" s="32">
        <v>1</v>
      </c>
      <c r="G14" s="33">
        <v>2</v>
      </c>
      <c r="H14" s="33">
        <v>6</v>
      </c>
      <c r="I14" s="33"/>
      <c r="J14" s="33"/>
      <c r="K14" s="33"/>
      <c r="L14" s="33"/>
      <c r="M14" s="33"/>
      <c r="N14" s="33"/>
      <c r="O14" s="34"/>
      <c r="P14" s="33">
        <v>3</v>
      </c>
      <c r="Q14" s="33"/>
      <c r="R14" s="33">
        <v>1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>
        <v>1</v>
      </c>
      <c r="AD14" s="33"/>
      <c r="AE14" s="33"/>
      <c r="AF14" s="33">
        <v>1</v>
      </c>
      <c r="AG14" s="33"/>
      <c r="AH14" s="33"/>
      <c r="AI14" s="33"/>
      <c r="AJ14" s="19"/>
    </row>
    <row r="15" spans="1:36" ht="24.75" customHeight="1">
      <c r="A15" s="14" t="s">
        <v>39</v>
      </c>
      <c r="B15" s="215"/>
      <c r="C15" s="30" t="s">
        <v>47</v>
      </c>
      <c r="D15" s="31" t="s">
        <v>41</v>
      </c>
      <c r="E15" s="16" t="s">
        <v>42</v>
      </c>
      <c r="F15" s="32">
        <v>1</v>
      </c>
      <c r="G15" s="33">
        <v>2</v>
      </c>
      <c r="H15" s="33">
        <v>4</v>
      </c>
      <c r="I15" s="33"/>
      <c r="J15" s="33"/>
      <c r="K15" s="33"/>
      <c r="L15" s="33"/>
      <c r="M15" s="33"/>
      <c r="N15" s="33"/>
      <c r="O15" s="34"/>
      <c r="P15" s="33"/>
      <c r="Q15" s="33"/>
      <c r="R15" s="33"/>
      <c r="S15" s="33"/>
      <c r="T15" s="33">
        <v>2</v>
      </c>
      <c r="U15" s="33">
        <v>2</v>
      </c>
      <c r="V15" s="33">
        <v>1</v>
      </c>
      <c r="W15" s="33"/>
      <c r="X15" s="33">
        <v>1</v>
      </c>
      <c r="Y15" s="33"/>
      <c r="Z15" s="33"/>
      <c r="AA15" s="33"/>
      <c r="AB15" s="33">
        <v>1</v>
      </c>
      <c r="AC15" s="34">
        <v>1</v>
      </c>
      <c r="AD15" s="33"/>
      <c r="AE15" s="33"/>
      <c r="AF15" s="33">
        <v>1</v>
      </c>
      <c r="AG15" s="33"/>
      <c r="AH15" s="33"/>
      <c r="AI15" s="33"/>
      <c r="AJ15" s="19"/>
    </row>
    <row r="16" spans="1:36" ht="24.75" customHeight="1">
      <c r="A16" s="14" t="s">
        <v>39</v>
      </c>
      <c r="B16" s="215"/>
      <c r="C16" s="30" t="s">
        <v>48</v>
      </c>
      <c r="D16" s="31" t="s">
        <v>41</v>
      </c>
      <c r="E16" s="16" t="s">
        <v>49</v>
      </c>
      <c r="F16" s="32">
        <v>1</v>
      </c>
      <c r="G16" s="33">
        <v>2</v>
      </c>
      <c r="H16" s="33">
        <v>4</v>
      </c>
      <c r="I16" s="33"/>
      <c r="J16" s="33"/>
      <c r="K16" s="33"/>
      <c r="L16" s="33"/>
      <c r="M16" s="33"/>
      <c r="N16" s="33"/>
      <c r="O16" s="34"/>
      <c r="P16" s="33"/>
      <c r="Q16" s="33"/>
      <c r="R16" s="33"/>
      <c r="S16" s="33"/>
      <c r="T16" s="33"/>
      <c r="U16" s="33"/>
      <c r="V16" s="33">
        <v>1</v>
      </c>
      <c r="W16" s="33"/>
      <c r="X16" s="33">
        <v>1</v>
      </c>
      <c r="Y16" s="33"/>
      <c r="Z16" s="33"/>
      <c r="AA16" s="33"/>
      <c r="AB16" s="33">
        <v>1</v>
      </c>
      <c r="AC16" s="34">
        <v>1</v>
      </c>
      <c r="AD16" s="33"/>
      <c r="AE16" s="33"/>
      <c r="AF16" s="33">
        <v>1</v>
      </c>
      <c r="AG16" s="33"/>
      <c r="AH16" s="33"/>
      <c r="AI16" s="33"/>
      <c r="AJ16" s="19"/>
    </row>
    <row r="17" spans="1:36" ht="24.75" customHeight="1">
      <c r="A17" s="14" t="s">
        <v>39</v>
      </c>
      <c r="B17" s="215"/>
      <c r="C17" s="30" t="s">
        <v>50</v>
      </c>
      <c r="D17" s="31" t="s">
        <v>41</v>
      </c>
      <c r="E17" s="16" t="s">
        <v>49</v>
      </c>
      <c r="F17" s="32">
        <v>1</v>
      </c>
      <c r="G17" s="33">
        <v>4</v>
      </c>
      <c r="H17" s="33">
        <v>4</v>
      </c>
      <c r="I17" s="33"/>
      <c r="J17" s="33"/>
      <c r="K17" s="33"/>
      <c r="L17" s="33"/>
      <c r="M17" s="33"/>
      <c r="N17" s="33"/>
      <c r="O17" s="34"/>
      <c r="P17" s="33"/>
      <c r="Q17" s="33"/>
      <c r="R17" s="33"/>
      <c r="S17" s="33"/>
      <c r="T17" s="33"/>
      <c r="U17" s="33"/>
      <c r="V17" s="33">
        <v>1</v>
      </c>
      <c r="W17" s="33"/>
      <c r="X17" s="33">
        <v>1</v>
      </c>
      <c r="Y17" s="33"/>
      <c r="Z17" s="33"/>
      <c r="AA17" s="33"/>
      <c r="AB17" s="33">
        <v>1</v>
      </c>
      <c r="AC17" s="34">
        <v>3</v>
      </c>
      <c r="AD17" s="33"/>
      <c r="AE17" s="33"/>
      <c r="AF17" s="33">
        <v>3</v>
      </c>
      <c r="AG17" s="33"/>
      <c r="AH17" s="33"/>
      <c r="AI17" s="33"/>
      <c r="AJ17" s="19"/>
    </row>
    <row r="18" spans="1:36" ht="24.75" customHeight="1">
      <c r="A18" s="14" t="s">
        <v>39</v>
      </c>
      <c r="B18" s="215"/>
      <c r="C18" s="30" t="s">
        <v>51</v>
      </c>
      <c r="D18" s="31" t="s">
        <v>41</v>
      </c>
      <c r="E18" s="16" t="s">
        <v>49</v>
      </c>
      <c r="F18" s="32"/>
      <c r="G18" s="33"/>
      <c r="H18" s="33"/>
      <c r="I18" s="33"/>
      <c r="J18" s="33"/>
      <c r="K18" s="33"/>
      <c r="L18" s="33"/>
      <c r="M18" s="33"/>
      <c r="N18" s="33"/>
      <c r="O18" s="34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>
        <v>10</v>
      </c>
      <c r="AB18" s="33">
        <v>2</v>
      </c>
      <c r="AC18" s="34">
        <v>1</v>
      </c>
      <c r="AD18" s="33"/>
      <c r="AE18" s="33"/>
      <c r="AF18" s="33">
        <v>1</v>
      </c>
      <c r="AG18" s="33"/>
      <c r="AH18" s="33"/>
      <c r="AI18" s="33"/>
      <c r="AJ18" s="19">
        <v>1</v>
      </c>
    </row>
    <row r="19" spans="1:36" ht="24.75" customHeight="1">
      <c r="A19" s="14" t="s">
        <v>39</v>
      </c>
      <c r="B19" s="215"/>
      <c r="C19" s="30" t="s">
        <v>52</v>
      </c>
      <c r="D19" s="31" t="s">
        <v>41</v>
      </c>
      <c r="E19" s="16" t="s">
        <v>49</v>
      </c>
      <c r="F19" s="32"/>
      <c r="G19" s="33"/>
      <c r="H19" s="33"/>
      <c r="I19" s="33"/>
      <c r="J19" s="33"/>
      <c r="K19" s="33"/>
      <c r="L19" s="33"/>
      <c r="M19" s="33"/>
      <c r="N19" s="33"/>
      <c r="O19" s="34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>
        <v>5</v>
      </c>
      <c r="AB19" s="33">
        <v>2</v>
      </c>
      <c r="AC19" s="34">
        <v>1</v>
      </c>
      <c r="AD19" s="33"/>
      <c r="AE19" s="33"/>
      <c r="AF19" s="33">
        <v>1</v>
      </c>
      <c r="AG19" s="33"/>
      <c r="AH19" s="33"/>
      <c r="AI19" s="33"/>
      <c r="AJ19" s="19">
        <v>1</v>
      </c>
    </row>
    <row r="20" spans="1:36" ht="24.75" customHeight="1">
      <c r="A20" s="14" t="s">
        <v>39</v>
      </c>
      <c r="B20" s="215"/>
      <c r="C20" s="30" t="s">
        <v>53</v>
      </c>
      <c r="D20" s="31" t="s">
        <v>54</v>
      </c>
      <c r="E20" s="16" t="s">
        <v>49</v>
      </c>
      <c r="F20" s="32"/>
      <c r="G20" s="33"/>
      <c r="H20" s="33"/>
      <c r="I20" s="33"/>
      <c r="J20" s="33"/>
      <c r="K20" s="33"/>
      <c r="L20" s="33"/>
      <c r="M20" s="33"/>
      <c r="N20" s="33"/>
      <c r="O20" s="34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>
        <v>5</v>
      </c>
      <c r="AB20" s="33">
        <v>2</v>
      </c>
      <c r="AC20" s="34">
        <v>1</v>
      </c>
      <c r="AD20" s="33"/>
      <c r="AE20" s="33"/>
      <c r="AF20" s="33">
        <v>1</v>
      </c>
      <c r="AG20" s="33"/>
      <c r="AH20" s="33"/>
      <c r="AI20" s="33"/>
      <c r="AJ20" s="19">
        <v>1</v>
      </c>
    </row>
    <row r="21" spans="1:36" ht="24.75" customHeight="1">
      <c r="A21" s="14" t="s">
        <v>39</v>
      </c>
      <c r="B21" s="215"/>
      <c r="C21" s="30" t="s">
        <v>55</v>
      </c>
      <c r="D21" s="31" t="s">
        <v>54</v>
      </c>
      <c r="E21" s="16" t="s">
        <v>49</v>
      </c>
      <c r="F21" s="32">
        <v>1</v>
      </c>
      <c r="G21" s="33">
        <v>5</v>
      </c>
      <c r="H21" s="33">
        <v>16</v>
      </c>
      <c r="I21" s="33"/>
      <c r="J21" s="33"/>
      <c r="K21" s="33"/>
      <c r="L21" s="33"/>
      <c r="M21" s="33"/>
      <c r="N21" s="33"/>
      <c r="O21" s="34"/>
      <c r="P21" s="33"/>
      <c r="Q21" s="33"/>
      <c r="R21" s="33"/>
      <c r="S21" s="33"/>
      <c r="T21" s="33"/>
      <c r="U21" s="33">
        <v>5</v>
      </c>
      <c r="V21" s="33">
        <v>5</v>
      </c>
      <c r="W21" s="33"/>
      <c r="X21" s="33"/>
      <c r="Y21" s="33"/>
      <c r="Z21" s="33"/>
      <c r="AA21" s="33"/>
      <c r="AB21" s="33">
        <v>2</v>
      </c>
      <c r="AC21" s="34">
        <v>3</v>
      </c>
      <c r="AD21" s="33"/>
      <c r="AE21" s="33"/>
      <c r="AF21" s="33">
        <v>3</v>
      </c>
      <c r="AG21" s="33"/>
      <c r="AH21" s="33"/>
      <c r="AI21" s="33"/>
      <c r="AJ21" s="19">
        <v>1</v>
      </c>
    </row>
    <row r="22" spans="1:36" ht="24.75" customHeight="1">
      <c r="A22" s="14" t="s">
        <v>39</v>
      </c>
      <c r="B22" s="215"/>
      <c r="C22" s="30" t="s">
        <v>56</v>
      </c>
      <c r="D22" s="31" t="s">
        <v>54</v>
      </c>
      <c r="E22" s="16" t="s">
        <v>49</v>
      </c>
      <c r="F22" s="32">
        <v>1</v>
      </c>
      <c r="G22" s="33"/>
      <c r="H22" s="33"/>
      <c r="I22" s="33"/>
      <c r="J22" s="33"/>
      <c r="K22" s="33"/>
      <c r="L22" s="33"/>
      <c r="M22" s="33"/>
      <c r="N22" s="33"/>
      <c r="O22" s="34"/>
      <c r="P22" s="33"/>
      <c r="Q22" s="33"/>
      <c r="R22" s="33"/>
      <c r="S22" s="33"/>
      <c r="T22" s="33"/>
      <c r="U22" s="33">
        <v>5</v>
      </c>
      <c r="V22" s="33"/>
      <c r="W22" s="33"/>
      <c r="X22" s="33"/>
      <c r="Y22" s="33"/>
      <c r="Z22" s="33"/>
      <c r="AA22" s="33">
        <v>10</v>
      </c>
      <c r="AB22" s="33">
        <v>2</v>
      </c>
      <c r="AC22" s="34">
        <v>2</v>
      </c>
      <c r="AD22" s="33"/>
      <c r="AE22" s="33"/>
      <c r="AF22" s="33">
        <v>2</v>
      </c>
      <c r="AG22" s="33"/>
      <c r="AH22" s="33"/>
      <c r="AI22" s="33"/>
      <c r="AJ22" s="19">
        <v>1</v>
      </c>
    </row>
    <row r="23" spans="1:36" s="29" customFormat="1" ht="24.75" customHeight="1">
      <c r="A23" s="14" t="s">
        <v>39</v>
      </c>
      <c r="B23" s="345" t="s">
        <v>57</v>
      </c>
      <c r="C23" s="346"/>
      <c r="D23" s="35"/>
      <c r="E23" s="36"/>
      <c r="F23" s="28">
        <f aca="true" t="shared" si="2" ref="F23:AJ23">SUM(F24:F69)</f>
        <v>76</v>
      </c>
      <c r="G23" s="28">
        <f t="shared" si="2"/>
        <v>3</v>
      </c>
      <c r="H23" s="28">
        <f t="shared" si="2"/>
        <v>1</v>
      </c>
      <c r="I23" s="28">
        <f t="shared" si="2"/>
        <v>80</v>
      </c>
      <c r="J23" s="28">
        <f t="shared" si="2"/>
        <v>0</v>
      </c>
      <c r="K23" s="28">
        <f t="shared" si="2"/>
        <v>0</v>
      </c>
      <c r="L23" s="28">
        <f t="shared" si="2"/>
        <v>2</v>
      </c>
      <c r="M23" s="28">
        <f t="shared" si="2"/>
        <v>29</v>
      </c>
      <c r="N23" s="28">
        <f t="shared" si="2"/>
        <v>7</v>
      </c>
      <c r="O23" s="28">
        <f t="shared" si="2"/>
        <v>46</v>
      </c>
      <c r="P23" s="28">
        <f t="shared" si="2"/>
        <v>0</v>
      </c>
      <c r="Q23" s="28">
        <f t="shared" si="2"/>
        <v>6</v>
      </c>
      <c r="R23" s="28">
        <f t="shared" si="2"/>
        <v>0</v>
      </c>
      <c r="S23" s="28">
        <f t="shared" si="2"/>
        <v>0</v>
      </c>
      <c r="T23" s="28">
        <f t="shared" si="2"/>
        <v>11</v>
      </c>
      <c r="U23" s="28">
        <f t="shared" si="2"/>
        <v>2</v>
      </c>
      <c r="V23" s="28">
        <f t="shared" si="2"/>
        <v>0</v>
      </c>
      <c r="W23" s="28">
        <f t="shared" si="2"/>
        <v>2</v>
      </c>
      <c r="X23" s="28">
        <f t="shared" si="2"/>
        <v>2</v>
      </c>
      <c r="Y23" s="28">
        <f t="shared" si="2"/>
        <v>22</v>
      </c>
      <c r="Z23" s="28">
        <f t="shared" si="2"/>
        <v>2</v>
      </c>
      <c r="AA23" s="28">
        <f t="shared" si="2"/>
        <v>0</v>
      </c>
      <c r="AB23" s="28">
        <f t="shared" si="2"/>
        <v>11</v>
      </c>
      <c r="AC23" s="28">
        <f t="shared" si="2"/>
        <v>12</v>
      </c>
      <c r="AD23" s="28">
        <f t="shared" si="2"/>
        <v>0</v>
      </c>
      <c r="AE23" s="28">
        <f t="shared" si="2"/>
        <v>0</v>
      </c>
      <c r="AF23" s="28">
        <f t="shared" si="2"/>
        <v>24</v>
      </c>
      <c r="AG23" s="28">
        <f t="shared" si="2"/>
        <v>0</v>
      </c>
      <c r="AH23" s="28">
        <f t="shared" si="2"/>
        <v>0</v>
      </c>
      <c r="AI23" s="28">
        <f t="shared" si="2"/>
        <v>0</v>
      </c>
      <c r="AJ23" s="28">
        <f t="shared" si="2"/>
        <v>41</v>
      </c>
    </row>
    <row r="24" spans="1:36" ht="24.75" customHeight="1">
      <c r="A24" s="14" t="s">
        <v>39</v>
      </c>
      <c r="B24" s="215"/>
      <c r="C24" s="30" t="s">
        <v>58</v>
      </c>
      <c r="D24" s="31" t="s">
        <v>59</v>
      </c>
      <c r="E24" s="37" t="s">
        <v>60</v>
      </c>
      <c r="F24" s="34"/>
      <c r="G24" s="33"/>
      <c r="H24" s="33"/>
      <c r="I24" s="33"/>
      <c r="J24" s="33"/>
      <c r="K24" s="33"/>
      <c r="L24" s="33"/>
      <c r="M24" s="33"/>
      <c r="N24" s="33"/>
      <c r="O24" s="34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>
        <v>2</v>
      </c>
      <c r="AD24" s="33"/>
      <c r="AE24" s="33"/>
      <c r="AF24" s="33">
        <v>4</v>
      </c>
      <c r="AG24" s="33"/>
      <c r="AH24" s="33"/>
      <c r="AI24" s="33"/>
      <c r="AJ24" s="19"/>
    </row>
    <row r="25" spans="1:36" ht="24.75" customHeight="1">
      <c r="A25" s="14" t="s">
        <v>39</v>
      </c>
      <c r="B25" s="215"/>
      <c r="C25" s="30" t="s">
        <v>61</v>
      </c>
      <c r="D25" s="31" t="s">
        <v>59</v>
      </c>
      <c r="E25" s="37" t="s">
        <v>60</v>
      </c>
      <c r="F25" s="34"/>
      <c r="G25" s="33"/>
      <c r="H25" s="33"/>
      <c r="I25" s="33"/>
      <c r="J25" s="33"/>
      <c r="K25" s="33"/>
      <c r="L25" s="38">
        <v>2</v>
      </c>
      <c r="M25" s="33"/>
      <c r="N25" s="33"/>
      <c r="O25" s="34">
        <v>2</v>
      </c>
      <c r="P25" s="33"/>
      <c r="Q25" s="33"/>
      <c r="R25" s="33"/>
      <c r="S25" s="33"/>
      <c r="T25" s="33"/>
      <c r="U25" s="33"/>
      <c r="V25" s="33"/>
      <c r="W25" s="33"/>
      <c r="X25" s="33"/>
      <c r="Y25" s="33">
        <v>2</v>
      </c>
      <c r="Z25" s="33"/>
      <c r="AA25" s="33"/>
      <c r="AB25" s="33">
        <v>3</v>
      </c>
      <c r="AC25" s="34"/>
      <c r="AD25" s="33"/>
      <c r="AE25" s="33"/>
      <c r="AF25" s="33"/>
      <c r="AG25" s="33"/>
      <c r="AH25" s="33"/>
      <c r="AI25" s="33"/>
      <c r="AJ25" s="19">
        <v>1</v>
      </c>
    </row>
    <row r="26" spans="1:36" ht="24" customHeight="1">
      <c r="A26" s="14" t="s">
        <v>39</v>
      </c>
      <c r="B26" s="215"/>
      <c r="C26" s="30" t="s">
        <v>62</v>
      </c>
      <c r="D26" s="31" t="s">
        <v>59</v>
      </c>
      <c r="E26" s="37" t="s">
        <v>60</v>
      </c>
      <c r="F26" s="34"/>
      <c r="G26" s="33"/>
      <c r="H26" s="33"/>
      <c r="I26" s="33"/>
      <c r="J26" s="33"/>
      <c r="K26" s="33"/>
      <c r="L26" s="33"/>
      <c r="M26" s="33"/>
      <c r="N26" s="33"/>
      <c r="O26" s="34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33"/>
      <c r="AE26" s="33"/>
      <c r="AF26" s="33"/>
      <c r="AG26" s="33"/>
      <c r="AH26" s="33"/>
      <c r="AI26" s="33"/>
      <c r="AJ26" s="19"/>
    </row>
    <row r="27" spans="1:36" ht="19.5" customHeight="1">
      <c r="A27" s="14" t="s">
        <v>39</v>
      </c>
      <c r="B27" s="215"/>
      <c r="C27" s="30" t="s">
        <v>63</v>
      </c>
      <c r="D27" s="31" t="s">
        <v>59</v>
      </c>
      <c r="E27" s="37" t="s">
        <v>64</v>
      </c>
      <c r="F27" s="34">
        <v>8</v>
      </c>
      <c r="G27" s="33"/>
      <c r="H27" s="33"/>
      <c r="I27" s="33"/>
      <c r="J27" s="33"/>
      <c r="K27" s="33"/>
      <c r="L27" s="33"/>
      <c r="M27" s="33"/>
      <c r="N27" s="33"/>
      <c r="O27" s="34">
        <v>8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33"/>
      <c r="AE27" s="33"/>
      <c r="AF27" s="33"/>
      <c r="AG27" s="33"/>
      <c r="AH27" s="33"/>
      <c r="AI27" s="33"/>
      <c r="AJ27" s="19">
        <v>8</v>
      </c>
    </row>
    <row r="28" spans="1:36" ht="19.5" customHeight="1">
      <c r="A28" s="14" t="s">
        <v>39</v>
      </c>
      <c r="B28" s="215"/>
      <c r="C28" s="30" t="s">
        <v>65</v>
      </c>
      <c r="D28" s="31" t="s">
        <v>59</v>
      </c>
      <c r="E28" s="37" t="s">
        <v>64</v>
      </c>
      <c r="F28" s="34"/>
      <c r="G28" s="33"/>
      <c r="H28" s="33"/>
      <c r="I28" s="33"/>
      <c r="J28" s="33"/>
      <c r="K28" s="33"/>
      <c r="L28" s="33"/>
      <c r="M28" s="33"/>
      <c r="N28" s="33"/>
      <c r="O28" s="34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  <c r="AD28" s="33"/>
      <c r="AE28" s="33"/>
      <c r="AF28" s="33"/>
      <c r="AG28" s="33"/>
      <c r="AH28" s="33"/>
      <c r="AI28" s="33"/>
      <c r="AJ28" s="19"/>
    </row>
    <row r="29" spans="1:36" ht="19.5" customHeight="1">
      <c r="A29" s="14" t="s">
        <v>39</v>
      </c>
      <c r="B29" s="215"/>
      <c r="C29" s="39" t="s">
        <v>66</v>
      </c>
      <c r="D29" s="31" t="s">
        <v>67</v>
      </c>
      <c r="E29" s="37" t="s">
        <v>64</v>
      </c>
      <c r="F29" s="34"/>
      <c r="G29" s="33"/>
      <c r="H29" s="33"/>
      <c r="I29" s="33"/>
      <c r="J29" s="33"/>
      <c r="K29" s="33"/>
      <c r="L29" s="33"/>
      <c r="M29" s="33"/>
      <c r="N29" s="33"/>
      <c r="O29" s="34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  <c r="AD29" s="33"/>
      <c r="AE29" s="33"/>
      <c r="AF29" s="33"/>
      <c r="AG29" s="33"/>
      <c r="AH29" s="33"/>
      <c r="AI29" s="33"/>
      <c r="AJ29" s="19"/>
    </row>
    <row r="30" spans="1:36" ht="19.5" customHeight="1">
      <c r="A30" s="14" t="s">
        <v>39</v>
      </c>
      <c r="B30" s="215"/>
      <c r="C30" s="40" t="s">
        <v>68</v>
      </c>
      <c r="D30" s="31" t="s">
        <v>67</v>
      </c>
      <c r="E30" s="37" t="s">
        <v>64</v>
      </c>
      <c r="F30" s="34"/>
      <c r="G30" s="33"/>
      <c r="H30" s="33"/>
      <c r="I30" s="33"/>
      <c r="J30" s="33"/>
      <c r="K30" s="33"/>
      <c r="L30" s="33"/>
      <c r="M30" s="33"/>
      <c r="N30" s="33"/>
      <c r="O30" s="34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  <c r="AD30" s="33"/>
      <c r="AE30" s="33"/>
      <c r="AF30" s="33"/>
      <c r="AG30" s="33"/>
      <c r="AH30" s="33"/>
      <c r="AI30" s="33"/>
      <c r="AJ30" s="19"/>
    </row>
    <row r="31" spans="1:36" ht="28.5" customHeight="1">
      <c r="A31" s="14" t="s">
        <v>39</v>
      </c>
      <c r="B31" s="215"/>
      <c r="C31" s="30" t="s">
        <v>69</v>
      </c>
      <c r="D31" s="31" t="s">
        <v>59</v>
      </c>
      <c r="E31" s="37" t="s">
        <v>64</v>
      </c>
      <c r="F31" s="34"/>
      <c r="G31" s="33"/>
      <c r="H31" s="33"/>
      <c r="I31" s="33"/>
      <c r="J31" s="33"/>
      <c r="K31" s="33"/>
      <c r="L31" s="33"/>
      <c r="M31" s="33"/>
      <c r="N31" s="33"/>
      <c r="O31" s="34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>
        <v>1</v>
      </c>
      <c r="AD31" s="33"/>
      <c r="AE31" s="33"/>
      <c r="AF31" s="33">
        <v>2</v>
      </c>
      <c r="AG31" s="33"/>
      <c r="AH31" s="33"/>
      <c r="AI31" s="33"/>
      <c r="AJ31" s="19"/>
    </row>
    <row r="32" spans="1:36" ht="19.5" customHeight="1">
      <c r="A32" s="14" t="s">
        <v>39</v>
      </c>
      <c r="B32" s="215"/>
      <c r="C32" s="30" t="s">
        <v>70</v>
      </c>
      <c r="D32" s="31" t="s">
        <v>59</v>
      </c>
      <c r="E32" s="37" t="s">
        <v>71</v>
      </c>
      <c r="F32" s="34">
        <v>2</v>
      </c>
      <c r="G32" s="33"/>
      <c r="H32" s="33"/>
      <c r="I32" s="33"/>
      <c r="J32" s="33"/>
      <c r="K32" s="33"/>
      <c r="L32" s="33"/>
      <c r="M32" s="33"/>
      <c r="N32" s="33"/>
      <c r="O32" s="34">
        <v>1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D32" s="33"/>
      <c r="AE32" s="33"/>
      <c r="AF32" s="33"/>
      <c r="AG32" s="33"/>
      <c r="AH32" s="33"/>
      <c r="AI32" s="33"/>
      <c r="AJ32" s="19">
        <v>1</v>
      </c>
    </row>
    <row r="33" spans="1:36" ht="24" customHeight="1">
      <c r="A33" s="14" t="s">
        <v>39</v>
      </c>
      <c r="B33" s="215"/>
      <c r="C33" s="30" t="s">
        <v>72</v>
      </c>
      <c r="D33" s="31" t="s">
        <v>73</v>
      </c>
      <c r="E33" s="37" t="s">
        <v>71</v>
      </c>
      <c r="F33" s="34"/>
      <c r="G33" s="33"/>
      <c r="H33" s="33"/>
      <c r="I33" s="33">
        <v>10</v>
      </c>
      <c r="J33" s="33"/>
      <c r="K33" s="33"/>
      <c r="L33" s="33"/>
      <c r="M33" s="33">
        <v>3</v>
      </c>
      <c r="N33" s="33">
        <v>1</v>
      </c>
      <c r="O33" s="34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>
        <v>1</v>
      </c>
      <c r="AD33" s="33"/>
      <c r="AE33" s="33"/>
      <c r="AF33" s="33">
        <v>2</v>
      </c>
      <c r="AG33" s="33"/>
      <c r="AH33" s="33"/>
      <c r="AI33" s="33"/>
      <c r="AJ33" s="19"/>
    </row>
    <row r="34" spans="1:36" ht="24.75" customHeight="1">
      <c r="A34" s="14" t="s">
        <v>39</v>
      </c>
      <c r="B34" s="215"/>
      <c r="C34" s="30" t="s">
        <v>74</v>
      </c>
      <c r="D34" s="31" t="s">
        <v>75</v>
      </c>
      <c r="E34" s="37" t="s">
        <v>71</v>
      </c>
      <c r="F34" s="34">
        <v>2</v>
      </c>
      <c r="G34" s="33"/>
      <c r="H34" s="33"/>
      <c r="I34" s="33"/>
      <c r="J34" s="33"/>
      <c r="K34" s="33"/>
      <c r="L34" s="33"/>
      <c r="M34" s="33"/>
      <c r="N34" s="33"/>
      <c r="O34" s="34">
        <v>2</v>
      </c>
      <c r="P34" s="33"/>
      <c r="Q34" s="33"/>
      <c r="R34" s="33"/>
      <c r="S34" s="33"/>
      <c r="T34" s="33">
        <v>2</v>
      </c>
      <c r="U34" s="33"/>
      <c r="V34" s="33"/>
      <c r="W34" s="33"/>
      <c r="X34" s="33"/>
      <c r="Y34" s="33">
        <v>2</v>
      </c>
      <c r="Z34" s="33"/>
      <c r="AA34" s="33"/>
      <c r="AB34" s="33">
        <v>2</v>
      </c>
      <c r="AC34" s="34"/>
      <c r="AD34" s="33"/>
      <c r="AE34" s="33"/>
      <c r="AF34" s="33"/>
      <c r="AG34" s="33"/>
      <c r="AH34" s="33"/>
      <c r="AI34" s="33"/>
      <c r="AJ34" s="19">
        <v>1</v>
      </c>
    </row>
    <row r="35" spans="1:36" ht="24" customHeight="1">
      <c r="A35" s="14" t="s">
        <v>39</v>
      </c>
      <c r="B35" s="215"/>
      <c r="C35" s="30" t="s">
        <v>76</v>
      </c>
      <c r="D35" s="31" t="s">
        <v>77</v>
      </c>
      <c r="E35" s="37" t="s">
        <v>71</v>
      </c>
      <c r="F35" s="34"/>
      <c r="G35" s="33"/>
      <c r="H35" s="33"/>
      <c r="I35" s="33"/>
      <c r="J35" s="33"/>
      <c r="K35" s="33"/>
      <c r="L35" s="33"/>
      <c r="M35" s="33"/>
      <c r="N35" s="33"/>
      <c r="O35" s="34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>
        <v>1</v>
      </c>
      <c r="AD35" s="33"/>
      <c r="AE35" s="33"/>
      <c r="AF35" s="33">
        <v>2</v>
      </c>
      <c r="AG35" s="33"/>
      <c r="AH35" s="33"/>
      <c r="AI35" s="33"/>
      <c r="AJ35" s="19"/>
    </row>
    <row r="36" spans="1:36" ht="30" customHeight="1">
      <c r="A36" s="14" t="s">
        <v>39</v>
      </c>
      <c r="B36" s="215"/>
      <c r="C36" s="30" t="s">
        <v>78</v>
      </c>
      <c r="D36" s="31" t="s">
        <v>77</v>
      </c>
      <c r="E36" s="37" t="s">
        <v>71</v>
      </c>
      <c r="F36" s="34">
        <v>4</v>
      </c>
      <c r="G36" s="33"/>
      <c r="H36" s="33"/>
      <c r="I36" s="33"/>
      <c r="J36" s="33"/>
      <c r="K36" s="33"/>
      <c r="L36" s="33"/>
      <c r="M36" s="33"/>
      <c r="N36" s="33"/>
      <c r="O36" s="34">
        <v>1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  <c r="AD36" s="33"/>
      <c r="AE36" s="33"/>
      <c r="AF36" s="33"/>
      <c r="AG36" s="33"/>
      <c r="AH36" s="33"/>
      <c r="AI36" s="33"/>
      <c r="AJ36" s="19">
        <v>1</v>
      </c>
    </row>
    <row r="37" spans="1:36" ht="29.25" customHeight="1">
      <c r="A37" s="14" t="s">
        <v>39</v>
      </c>
      <c r="B37" s="215"/>
      <c r="C37" s="30" t="s">
        <v>79</v>
      </c>
      <c r="D37" s="31" t="s">
        <v>77</v>
      </c>
      <c r="E37" s="37" t="s">
        <v>71</v>
      </c>
      <c r="F37" s="34">
        <v>1</v>
      </c>
      <c r="G37" s="33"/>
      <c r="H37" s="33"/>
      <c r="I37" s="33"/>
      <c r="J37" s="33"/>
      <c r="K37" s="33"/>
      <c r="L37" s="33"/>
      <c r="M37" s="33"/>
      <c r="N37" s="33"/>
      <c r="O37" s="34">
        <v>1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33"/>
      <c r="AE37" s="33"/>
      <c r="AF37" s="33"/>
      <c r="AG37" s="33"/>
      <c r="AH37" s="33"/>
      <c r="AI37" s="33"/>
      <c r="AJ37" s="19">
        <v>1</v>
      </c>
    </row>
    <row r="38" spans="1:36" ht="30.75" customHeight="1">
      <c r="A38" s="14" t="s">
        <v>39</v>
      </c>
      <c r="B38" s="215"/>
      <c r="C38" s="30" t="s">
        <v>80</v>
      </c>
      <c r="D38" s="31" t="s">
        <v>77</v>
      </c>
      <c r="E38" s="37" t="s">
        <v>71</v>
      </c>
      <c r="F38" s="34">
        <v>1</v>
      </c>
      <c r="G38" s="33"/>
      <c r="H38" s="33"/>
      <c r="I38" s="33"/>
      <c r="J38" s="33"/>
      <c r="K38" s="33"/>
      <c r="L38" s="33"/>
      <c r="M38" s="33"/>
      <c r="N38" s="33"/>
      <c r="O38" s="34">
        <v>1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33"/>
      <c r="AE38" s="33"/>
      <c r="AF38" s="33"/>
      <c r="AG38" s="33"/>
      <c r="AH38" s="33"/>
      <c r="AI38" s="33"/>
      <c r="AJ38" s="19">
        <v>1</v>
      </c>
    </row>
    <row r="39" spans="1:36" ht="28.5" customHeight="1">
      <c r="A39" s="14" t="s">
        <v>39</v>
      </c>
      <c r="B39" s="215"/>
      <c r="C39" s="30" t="s">
        <v>81</v>
      </c>
      <c r="D39" s="31" t="s">
        <v>77</v>
      </c>
      <c r="E39" s="37" t="s">
        <v>71</v>
      </c>
      <c r="F39" s="34">
        <v>1</v>
      </c>
      <c r="G39" s="33"/>
      <c r="H39" s="33"/>
      <c r="I39" s="33"/>
      <c r="J39" s="33"/>
      <c r="K39" s="33"/>
      <c r="L39" s="33"/>
      <c r="M39" s="33"/>
      <c r="N39" s="33"/>
      <c r="O39" s="34">
        <v>1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  <c r="AD39" s="33"/>
      <c r="AE39" s="33"/>
      <c r="AF39" s="33"/>
      <c r="AG39" s="33"/>
      <c r="AH39" s="33"/>
      <c r="AI39" s="33"/>
      <c r="AJ39" s="19">
        <v>1</v>
      </c>
    </row>
    <row r="40" spans="1:36" ht="24.75" customHeight="1">
      <c r="A40" s="14" t="s">
        <v>39</v>
      </c>
      <c r="B40" s="215"/>
      <c r="C40" s="30" t="s">
        <v>82</v>
      </c>
      <c r="D40" s="31" t="s">
        <v>83</v>
      </c>
      <c r="E40" s="37" t="s">
        <v>84</v>
      </c>
      <c r="F40" s="34"/>
      <c r="G40" s="33"/>
      <c r="H40" s="33"/>
      <c r="I40" s="33"/>
      <c r="J40" s="33"/>
      <c r="K40" s="33"/>
      <c r="L40" s="33"/>
      <c r="M40" s="33"/>
      <c r="N40" s="33"/>
      <c r="O40" s="3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>
        <v>1</v>
      </c>
      <c r="AD40" s="33"/>
      <c r="AE40" s="33"/>
      <c r="AF40" s="33">
        <v>2</v>
      </c>
      <c r="AG40" s="33"/>
      <c r="AH40" s="33"/>
      <c r="AI40" s="33"/>
      <c r="AJ40" s="19"/>
    </row>
    <row r="41" spans="1:36" ht="24" customHeight="1">
      <c r="A41" s="14" t="s">
        <v>39</v>
      </c>
      <c r="B41" s="215"/>
      <c r="C41" s="30" t="s">
        <v>85</v>
      </c>
      <c r="D41" s="31" t="s">
        <v>83</v>
      </c>
      <c r="E41" s="37" t="s">
        <v>86</v>
      </c>
      <c r="F41" s="34"/>
      <c r="G41" s="33"/>
      <c r="H41" s="33"/>
      <c r="I41" s="33"/>
      <c r="J41" s="33"/>
      <c r="K41" s="33"/>
      <c r="L41" s="33"/>
      <c r="M41" s="33"/>
      <c r="N41" s="33"/>
      <c r="O41" s="3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>
        <v>1</v>
      </c>
      <c r="AD41" s="33"/>
      <c r="AE41" s="33"/>
      <c r="AF41" s="33">
        <v>2</v>
      </c>
      <c r="AG41" s="33"/>
      <c r="AH41" s="33"/>
      <c r="AI41" s="33"/>
      <c r="AJ41" s="19"/>
    </row>
    <row r="42" spans="1:36" ht="19.5" customHeight="1">
      <c r="A42" s="14" t="s">
        <v>39</v>
      </c>
      <c r="B42" s="215"/>
      <c r="C42" s="30" t="s">
        <v>87</v>
      </c>
      <c r="D42" s="31" t="s">
        <v>77</v>
      </c>
      <c r="E42" s="37" t="s">
        <v>71</v>
      </c>
      <c r="F42" s="34"/>
      <c r="G42" s="33"/>
      <c r="H42" s="33"/>
      <c r="I42" s="33"/>
      <c r="J42" s="33"/>
      <c r="K42" s="33"/>
      <c r="L42" s="33"/>
      <c r="M42" s="33"/>
      <c r="N42" s="33"/>
      <c r="O42" s="34">
        <v>2</v>
      </c>
      <c r="P42" s="33"/>
      <c r="Q42" s="33"/>
      <c r="R42" s="33"/>
      <c r="S42" s="33"/>
      <c r="T42" s="33">
        <v>2</v>
      </c>
      <c r="U42" s="33"/>
      <c r="V42" s="33"/>
      <c r="W42" s="33"/>
      <c r="X42" s="33"/>
      <c r="Y42" s="33">
        <v>1</v>
      </c>
      <c r="Z42" s="33"/>
      <c r="AA42" s="33"/>
      <c r="AB42" s="33">
        <v>2</v>
      </c>
      <c r="AC42" s="34"/>
      <c r="AD42" s="33"/>
      <c r="AE42" s="33"/>
      <c r="AF42" s="33"/>
      <c r="AG42" s="33"/>
      <c r="AH42" s="33"/>
      <c r="AI42" s="33"/>
      <c r="AJ42" s="19">
        <v>1</v>
      </c>
    </row>
    <row r="43" spans="1:36" ht="26.25" customHeight="1">
      <c r="A43" s="14" t="s">
        <v>39</v>
      </c>
      <c r="B43" s="215"/>
      <c r="C43" s="30" t="s">
        <v>88</v>
      </c>
      <c r="D43" s="31" t="s">
        <v>77</v>
      </c>
      <c r="E43" s="37" t="s">
        <v>71</v>
      </c>
      <c r="F43" s="34"/>
      <c r="G43" s="33"/>
      <c r="H43" s="33"/>
      <c r="I43" s="33"/>
      <c r="J43" s="33"/>
      <c r="K43" s="33"/>
      <c r="L43" s="33"/>
      <c r="M43" s="33"/>
      <c r="N43" s="33"/>
      <c r="O43" s="34">
        <v>2</v>
      </c>
      <c r="P43" s="33"/>
      <c r="Q43" s="33"/>
      <c r="R43" s="33"/>
      <c r="S43" s="33"/>
      <c r="T43" s="33">
        <v>2</v>
      </c>
      <c r="U43" s="33"/>
      <c r="V43" s="33"/>
      <c r="W43" s="33"/>
      <c r="X43" s="33"/>
      <c r="Y43" s="33">
        <v>1</v>
      </c>
      <c r="Z43" s="33"/>
      <c r="AA43" s="33"/>
      <c r="AB43" s="33">
        <v>2</v>
      </c>
      <c r="AC43" s="34"/>
      <c r="AD43" s="33"/>
      <c r="AE43" s="33"/>
      <c r="AF43" s="33"/>
      <c r="AG43" s="33"/>
      <c r="AH43" s="33"/>
      <c r="AI43" s="33"/>
      <c r="AJ43" s="19">
        <v>1</v>
      </c>
    </row>
    <row r="44" spans="1:36" ht="24.75" customHeight="1">
      <c r="A44" s="14" t="s">
        <v>39</v>
      </c>
      <c r="B44" s="215"/>
      <c r="C44" s="30" t="s">
        <v>89</v>
      </c>
      <c r="D44" s="31" t="s">
        <v>77</v>
      </c>
      <c r="E44" s="37" t="s">
        <v>71</v>
      </c>
      <c r="F44" s="34"/>
      <c r="G44" s="33"/>
      <c r="H44" s="33"/>
      <c r="I44" s="33"/>
      <c r="J44" s="33"/>
      <c r="K44" s="33"/>
      <c r="L44" s="33"/>
      <c r="M44" s="33"/>
      <c r="N44" s="33"/>
      <c r="O44" s="34">
        <v>2</v>
      </c>
      <c r="P44" s="33"/>
      <c r="Q44" s="33"/>
      <c r="R44" s="33"/>
      <c r="S44" s="33"/>
      <c r="T44" s="33">
        <v>2</v>
      </c>
      <c r="U44" s="33"/>
      <c r="V44" s="33"/>
      <c r="W44" s="33"/>
      <c r="X44" s="33"/>
      <c r="Y44" s="33">
        <v>1</v>
      </c>
      <c r="Z44" s="33"/>
      <c r="AA44" s="33"/>
      <c r="AB44" s="33">
        <v>2</v>
      </c>
      <c r="AC44" s="34"/>
      <c r="AD44" s="33"/>
      <c r="AE44" s="33"/>
      <c r="AF44" s="33"/>
      <c r="AG44" s="33"/>
      <c r="AH44" s="33"/>
      <c r="AI44" s="33"/>
      <c r="AJ44" s="19">
        <v>1</v>
      </c>
    </row>
    <row r="45" spans="1:36" ht="27.75" customHeight="1">
      <c r="A45" s="14" t="s">
        <v>39</v>
      </c>
      <c r="B45" s="215"/>
      <c r="C45" s="30" t="s">
        <v>90</v>
      </c>
      <c r="D45" s="31" t="s">
        <v>67</v>
      </c>
      <c r="E45" s="37" t="s">
        <v>71</v>
      </c>
      <c r="F45" s="34">
        <v>1</v>
      </c>
      <c r="G45" s="33"/>
      <c r="H45" s="33"/>
      <c r="I45" s="33"/>
      <c r="J45" s="33"/>
      <c r="K45" s="33"/>
      <c r="L45" s="33"/>
      <c r="M45" s="33"/>
      <c r="N45" s="33"/>
      <c r="O45" s="34">
        <v>1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4"/>
      <c r="AD45" s="33"/>
      <c r="AE45" s="33"/>
      <c r="AF45" s="33"/>
      <c r="AG45" s="33"/>
      <c r="AH45" s="33"/>
      <c r="AI45" s="33"/>
      <c r="AJ45" s="19">
        <v>1</v>
      </c>
    </row>
    <row r="46" spans="1:36" ht="27.75" customHeight="1">
      <c r="A46" s="14" t="s">
        <v>39</v>
      </c>
      <c r="B46" s="215"/>
      <c r="C46" s="30" t="s">
        <v>91</v>
      </c>
      <c r="D46" s="31" t="s">
        <v>92</v>
      </c>
      <c r="E46" s="37" t="s">
        <v>71</v>
      </c>
      <c r="F46" s="34"/>
      <c r="G46" s="33"/>
      <c r="H46" s="33"/>
      <c r="I46" s="33">
        <v>10</v>
      </c>
      <c r="J46" s="33"/>
      <c r="K46" s="33"/>
      <c r="L46" s="33"/>
      <c r="M46" s="33">
        <v>10</v>
      </c>
      <c r="N46" s="33">
        <v>1</v>
      </c>
      <c r="O46" s="34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>
        <v>1</v>
      </c>
      <c r="AD46" s="33"/>
      <c r="AE46" s="33"/>
      <c r="AF46" s="33">
        <v>2</v>
      </c>
      <c r="AG46" s="33"/>
      <c r="AH46" s="33"/>
      <c r="AI46" s="33"/>
      <c r="AJ46" s="19"/>
    </row>
    <row r="47" spans="1:36" ht="19.5" customHeight="1">
      <c r="A47" s="14" t="s">
        <v>39</v>
      </c>
      <c r="B47" s="215"/>
      <c r="C47" s="30" t="s">
        <v>93</v>
      </c>
      <c r="D47" s="31" t="s">
        <v>67</v>
      </c>
      <c r="E47" s="37" t="s">
        <v>71</v>
      </c>
      <c r="F47" s="34">
        <v>1</v>
      </c>
      <c r="G47" s="33"/>
      <c r="H47" s="33"/>
      <c r="I47" s="33"/>
      <c r="J47" s="33"/>
      <c r="K47" s="33"/>
      <c r="L47" s="33"/>
      <c r="M47" s="33"/>
      <c r="N47" s="33"/>
      <c r="O47" s="34">
        <v>1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4"/>
      <c r="AD47" s="33"/>
      <c r="AE47" s="33"/>
      <c r="AF47" s="33"/>
      <c r="AG47" s="33"/>
      <c r="AH47" s="33"/>
      <c r="AI47" s="33"/>
      <c r="AJ47" s="19">
        <v>1</v>
      </c>
    </row>
    <row r="48" spans="1:36" ht="19.5" customHeight="1">
      <c r="A48" s="14" t="s">
        <v>39</v>
      </c>
      <c r="B48" s="215"/>
      <c r="C48" s="30" t="s">
        <v>94</v>
      </c>
      <c r="D48" s="31" t="s">
        <v>67</v>
      </c>
      <c r="E48" s="37" t="s">
        <v>71</v>
      </c>
      <c r="F48" s="34">
        <v>1</v>
      </c>
      <c r="G48" s="33"/>
      <c r="H48" s="33"/>
      <c r="I48" s="33"/>
      <c r="J48" s="33"/>
      <c r="K48" s="33"/>
      <c r="L48" s="33"/>
      <c r="M48" s="33"/>
      <c r="N48" s="33"/>
      <c r="O48" s="34">
        <v>1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4"/>
      <c r="AD48" s="33"/>
      <c r="AE48" s="33"/>
      <c r="AF48" s="33"/>
      <c r="AG48" s="33"/>
      <c r="AH48" s="33"/>
      <c r="AI48" s="33"/>
      <c r="AJ48" s="19">
        <v>1</v>
      </c>
    </row>
    <row r="49" spans="1:36" ht="19.5" customHeight="1">
      <c r="A49" s="14" t="s">
        <v>39</v>
      </c>
      <c r="B49" s="215"/>
      <c r="C49" s="30" t="s">
        <v>95</v>
      </c>
      <c r="D49" s="31" t="s">
        <v>67</v>
      </c>
      <c r="E49" s="37" t="s">
        <v>71</v>
      </c>
      <c r="F49" s="34">
        <v>1</v>
      </c>
      <c r="G49" s="33"/>
      <c r="H49" s="33"/>
      <c r="I49" s="33"/>
      <c r="J49" s="33"/>
      <c r="K49" s="33"/>
      <c r="L49" s="33"/>
      <c r="M49" s="33"/>
      <c r="N49" s="33"/>
      <c r="O49" s="34">
        <v>1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4"/>
      <c r="AD49" s="33"/>
      <c r="AE49" s="33"/>
      <c r="AF49" s="33"/>
      <c r="AG49" s="33"/>
      <c r="AH49" s="33"/>
      <c r="AI49" s="33"/>
      <c r="AJ49" s="19">
        <v>1</v>
      </c>
    </row>
    <row r="50" spans="1:36" ht="19.5" customHeight="1">
      <c r="A50" s="14" t="s">
        <v>39</v>
      </c>
      <c r="B50" s="215"/>
      <c r="C50" s="30" t="s">
        <v>96</v>
      </c>
      <c r="D50" s="31" t="s">
        <v>67</v>
      </c>
      <c r="E50" s="37" t="s">
        <v>71</v>
      </c>
      <c r="F50" s="34"/>
      <c r="G50" s="33"/>
      <c r="H50" s="33"/>
      <c r="I50" s="33"/>
      <c r="J50" s="33"/>
      <c r="K50" s="33"/>
      <c r="L50" s="33"/>
      <c r="M50" s="33"/>
      <c r="N50" s="33"/>
      <c r="O50" s="34">
        <v>2</v>
      </c>
      <c r="P50" s="33"/>
      <c r="Q50" s="33"/>
      <c r="R50" s="33"/>
      <c r="S50" s="33"/>
      <c r="T50" s="33">
        <v>1</v>
      </c>
      <c r="U50" s="33"/>
      <c r="V50" s="33"/>
      <c r="W50" s="33"/>
      <c r="X50" s="33"/>
      <c r="Y50" s="33">
        <v>2</v>
      </c>
      <c r="Z50" s="33"/>
      <c r="AA50" s="33"/>
      <c r="AB50" s="33"/>
      <c r="AC50" s="34"/>
      <c r="AD50" s="33"/>
      <c r="AE50" s="33"/>
      <c r="AF50" s="33"/>
      <c r="AG50" s="33"/>
      <c r="AH50" s="33"/>
      <c r="AI50" s="33"/>
      <c r="AJ50" s="19">
        <v>1</v>
      </c>
    </row>
    <row r="51" spans="1:36" ht="27" customHeight="1">
      <c r="A51" s="14" t="s">
        <v>39</v>
      </c>
      <c r="B51" s="215"/>
      <c r="C51" s="30" t="s">
        <v>97</v>
      </c>
      <c r="D51" s="31" t="s">
        <v>92</v>
      </c>
      <c r="E51" s="37" t="s">
        <v>84</v>
      </c>
      <c r="F51" s="34"/>
      <c r="G51" s="33"/>
      <c r="H51" s="33"/>
      <c r="I51" s="33">
        <v>20</v>
      </c>
      <c r="J51" s="33"/>
      <c r="K51" s="33"/>
      <c r="L51" s="33"/>
      <c r="M51" s="33"/>
      <c r="N51" s="33">
        <v>1</v>
      </c>
      <c r="O51" s="34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4">
        <v>1</v>
      </c>
      <c r="AD51" s="33"/>
      <c r="AE51" s="33"/>
      <c r="AF51" s="33">
        <v>2</v>
      </c>
      <c r="AG51" s="33"/>
      <c r="AH51" s="33"/>
      <c r="AI51" s="33"/>
      <c r="AJ51" s="19"/>
    </row>
    <row r="52" spans="1:36" ht="25.5" customHeight="1">
      <c r="A52" s="14" t="s">
        <v>39</v>
      </c>
      <c r="B52" s="215"/>
      <c r="C52" s="30" t="s">
        <v>98</v>
      </c>
      <c r="D52" s="31" t="s">
        <v>67</v>
      </c>
      <c r="E52" s="37" t="s">
        <v>71</v>
      </c>
      <c r="F52" s="34">
        <v>1</v>
      </c>
      <c r="G52" s="33"/>
      <c r="H52" s="33"/>
      <c r="I52" s="33"/>
      <c r="J52" s="33"/>
      <c r="K52" s="33"/>
      <c r="L52" s="33"/>
      <c r="M52" s="33"/>
      <c r="N52" s="33"/>
      <c r="O52" s="34">
        <v>1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4"/>
      <c r="AD52" s="33"/>
      <c r="AE52" s="33"/>
      <c r="AF52" s="33"/>
      <c r="AG52" s="33"/>
      <c r="AH52" s="33"/>
      <c r="AI52" s="33"/>
      <c r="AJ52" s="19"/>
    </row>
    <row r="53" spans="1:36" ht="26.25" customHeight="1">
      <c r="A53" s="14" t="s">
        <v>39</v>
      </c>
      <c r="B53" s="215"/>
      <c r="C53" s="30" t="s">
        <v>99</v>
      </c>
      <c r="D53" s="31" t="s">
        <v>67</v>
      </c>
      <c r="E53" s="37" t="s">
        <v>71</v>
      </c>
      <c r="F53" s="34"/>
      <c r="G53" s="33"/>
      <c r="H53" s="33">
        <v>1</v>
      </c>
      <c r="I53" s="33"/>
      <c r="J53" s="33"/>
      <c r="K53" s="33"/>
      <c r="L53" s="33"/>
      <c r="M53" s="33"/>
      <c r="N53" s="33"/>
      <c r="O53" s="34"/>
      <c r="P53" s="33"/>
      <c r="Q53" s="33"/>
      <c r="R53" s="33"/>
      <c r="S53" s="33"/>
      <c r="T53" s="33"/>
      <c r="U53" s="33"/>
      <c r="V53" s="33"/>
      <c r="W53" s="33"/>
      <c r="X53" s="33"/>
      <c r="Y53" s="33">
        <v>1</v>
      </c>
      <c r="Z53" s="33"/>
      <c r="AA53" s="33"/>
      <c r="AB53" s="33"/>
      <c r="AC53" s="34"/>
      <c r="AD53" s="33"/>
      <c r="AE53" s="33"/>
      <c r="AF53" s="33"/>
      <c r="AG53" s="33"/>
      <c r="AH53" s="33"/>
      <c r="AI53" s="33"/>
      <c r="AJ53" s="19">
        <v>1</v>
      </c>
    </row>
    <row r="54" spans="1:36" ht="24" customHeight="1">
      <c r="A54" s="14" t="s">
        <v>39</v>
      </c>
      <c r="B54" s="215"/>
      <c r="C54" s="30" t="s">
        <v>100</v>
      </c>
      <c r="D54" s="31" t="s">
        <v>59</v>
      </c>
      <c r="E54" s="37" t="s">
        <v>71</v>
      </c>
      <c r="F54" s="34"/>
      <c r="G54" s="33"/>
      <c r="H54" s="33"/>
      <c r="I54" s="33"/>
      <c r="J54" s="33"/>
      <c r="K54" s="33"/>
      <c r="L54" s="33"/>
      <c r="M54" s="33"/>
      <c r="N54" s="33"/>
      <c r="O54" s="34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4">
        <v>1</v>
      </c>
      <c r="AD54" s="33"/>
      <c r="AE54" s="33"/>
      <c r="AF54" s="33">
        <v>2</v>
      </c>
      <c r="AG54" s="33"/>
      <c r="AH54" s="33"/>
      <c r="AI54" s="33"/>
      <c r="AJ54" s="19"/>
    </row>
    <row r="55" spans="1:36" ht="19.5" customHeight="1">
      <c r="A55" s="14" t="s">
        <v>39</v>
      </c>
      <c r="B55" s="215"/>
      <c r="C55" s="30" t="s">
        <v>101</v>
      </c>
      <c r="D55" s="31" t="s">
        <v>59</v>
      </c>
      <c r="E55" s="37" t="s">
        <v>71</v>
      </c>
      <c r="F55" s="34">
        <v>1</v>
      </c>
      <c r="G55" s="33"/>
      <c r="H55" s="33"/>
      <c r="I55" s="33"/>
      <c r="J55" s="33"/>
      <c r="K55" s="33"/>
      <c r="L55" s="33"/>
      <c r="M55" s="33"/>
      <c r="N55" s="33"/>
      <c r="O55" s="34">
        <v>1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4"/>
      <c r="AD55" s="33"/>
      <c r="AE55" s="33"/>
      <c r="AF55" s="33"/>
      <c r="AG55" s="33"/>
      <c r="AH55" s="33"/>
      <c r="AI55" s="33"/>
      <c r="AJ55" s="19">
        <v>1</v>
      </c>
    </row>
    <row r="56" spans="1:36" ht="19.5" customHeight="1">
      <c r="A56" s="14" t="s">
        <v>39</v>
      </c>
      <c r="B56" s="215"/>
      <c r="C56" s="30" t="s">
        <v>102</v>
      </c>
      <c r="D56" s="31" t="s">
        <v>59</v>
      </c>
      <c r="E56" s="37" t="s">
        <v>71</v>
      </c>
      <c r="F56" s="34">
        <v>1</v>
      </c>
      <c r="G56" s="33"/>
      <c r="H56" s="33"/>
      <c r="I56" s="33"/>
      <c r="J56" s="33"/>
      <c r="K56" s="33"/>
      <c r="L56" s="33"/>
      <c r="M56" s="33"/>
      <c r="N56" s="33"/>
      <c r="O56" s="34">
        <v>1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4"/>
      <c r="AD56" s="33"/>
      <c r="AE56" s="33"/>
      <c r="AF56" s="33"/>
      <c r="AG56" s="33"/>
      <c r="AH56" s="33"/>
      <c r="AI56" s="33"/>
      <c r="AJ56" s="19">
        <v>1</v>
      </c>
    </row>
    <row r="57" spans="1:36" ht="19.5" customHeight="1">
      <c r="A57" s="14" t="s">
        <v>39</v>
      </c>
      <c r="B57" s="215"/>
      <c r="C57" s="30" t="s">
        <v>103</v>
      </c>
      <c r="D57" s="31" t="s">
        <v>59</v>
      </c>
      <c r="E57" s="37" t="s">
        <v>71</v>
      </c>
      <c r="F57" s="34">
        <v>1</v>
      </c>
      <c r="G57" s="33"/>
      <c r="H57" s="33"/>
      <c r="I57" s="33"/>
      <c r="J57" s="33"/>
      <c r="K57" s="33"/>
      <c r="L57" s="33"/>
      <c r="M57" s="33"/>
      <c r="N57" s="33"/>
      <c r="O57" s="34">
        <v>1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4"/>
      <c r="AD57" s="33"/>
      <c r="AE57" s="33"/>
      <c r="AF57" s="33"/>
      <c r="AG57" s="33"/>
      <c r="AH57" s="33"/>
      <c r="AI57" s="33"/>
      <c r="AJ57" s="19">
        <v>1</v>
      </c>
    </row>
    <row r="58" spans="1:36" ht="25.5">
      <c r="A58" s="14" t="s">
        <v>39</v>
      </c>
      <c r="B58" s="215"/>
      <c r="C58" s="30" t="s">
        <v>104</v>
      </c>
      <c r="D58" s="31" t="s">
        <v>73</v>
      </c>
      <c r="E58" s="37" t="s">
        <v>71</v>
      </c>
      <c r="F58" s="34"/>
      <c r="G58" s="33"/>
      <c r="H58" s="33"/>
      <c r="I58" s="33">
        <v>10</v>
      </c>
      <c r="J58" s="33"/>
      <c r="K58" s="33"/>
      <c r="L58" s="33"/>
      <c r="M58" s="33">
        <v>3</v>
      </c>
      <c r="N58" s="33">
        <v>1</v>
      </c>
      <c r="O58" s="34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4">
        <v>1</v>
      </c>
      <c r="AD58" s="33"/>
      <c r="AE58" s="33"/>
      <c r="AF58" s="33">
        <v>2</v>
      </c>
      <c r="AG58" s="33"/>
      <c r="AH58" s="33"/>
      <c r="AI58" s="33"/>
      <c r="AJ58" s="19"/>
    </row>
    <row r="59" spans="1:36" ht="24.75" customHeight="1">
      <c r="A59" s="14" t="s">
        <v>39</v>
      </c>
      <c r="B59" s="215"/>
      <c r="C59" s="30" t="s">
        <v>105</v>
      </c>
      <c r="D59" s="31" t="s">
        <v>73</v>
      </c>
      <c r="E59" s="37" t="s">
        <v>71</v>
      </c>
      <c r="F59" s="34"/>
      <c r="G59" s="33"/>
      <c r="H59" s="33"/>
      <c r="I59" s="33">
        <v>10</v>
      </c>
      <c r="J59" s="33"/>
      <c r="K59" s="33"/>
      <c r="L59" s="33"/>
      <c r="M59" s="33">
        <v>3</v>
      </c>
      <c r="N59" s="33">
        <v>1</v>
      </c>
      <c r="O59" s="34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4">
        <v>1</v>
      </c>
      <c r="AD59" s="33"/>
      <c r="AE59" s="33"/>
      <c r="AF59" s="33">
        <v>2</v>
      </c>
      <c r="AG59" s="33"/>
      <c r="AH59" s="33"/>
      <c r="AI59" s="33"/>
      <c r="AJ59" s="19"/>
    </row>
    <row r="60" spans="1:36" ht="19.5" customHeight="1">
      <c r="A60" s="14" t="s">
        <v>39</v>
      </c>
      <c r="B60" s="215"/>
      <c r="C60" s="30" t="s">
        <v>106</v>
      </c>
      <c r="D60" s="31" t="s">
        <v>59</v>
      </c>
      <c r="E60" s="37" t="s">
        <v>64</v>
      </c>
      <c r="F60" s="34">
        <v>10</v>
      </c>
      <c r="G60" s="33"/>
      <c r="H60" s="33"/>
      <c r="I60" s="33"/>
      <c r="J60" s="33"/>
      <c r="K60" s="33"/>
      <c r="L60" s="33"/>
      <c r="M60" s="33"/>
      <c r="N60" s="33"/>
      <c r="O60" s="34">
        <v>3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4"/>
      <c r="AD60" s="33"/>
      <c r="AE60" s="33"/>
      <c r="AF60" s="33"/>
      <c r="AG60" s="33"/>
      <c r="AH60" s="33"/>
      <c r="AI60" s="33"/>
      <c r="AJ60" s="19">
        <v>5</v>
      </c>
    </row>
    <row r="61" spans="1:36" ht="19.5" customHeight="1">
      <c r="A61" s="14" t="s">
        <v>39</v>
      </c>
      <c r="B61" s="215"/>
      <c r="C61" s="30" t="s">
        <v>107</v>
      </c>
      <c r="D61" s="31" t="s">
        <v>59</v>
      </c>
      <c r="E61" s="37" t="s">
        <v>64</v>
      </c>
      <c r="F61" s="34">
        <v>7</v>
      </c>
      <c r="G61" s="33"/>
      <c r="H61" s="33"/>
      <c r="I61" s="33"/>
      <c r="J61" s="33"/>
      <c r="K61" s="33"/>
      <c r="L61" s="33"/>
      <c r="M61" s="33"/>
      <c r="N61" s="33"/>
      <c r="O61" s="34">
        <v>2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4"/>
      <c r="AD61" s="33"/>
      <c r="AE61" s="33"/>
      <c r="AF61" s="33"/>
      <c r="AG61" s="33"/>
      <c r="AH61" s="33"/>
      <c r="AI61" s="33"/>
      <c r="AJ61" s="19">
        <v>2</v>
      </c>
    </row>
    <row r="62" spans="1:36" ht="26.25" customHeight="1">
      <c r="A62" s="14" t="s">
        <v>39</v>
      </c>
      <c r="B62" s="215"/>
      <c r="C62" s="41" t="s">
        <v>108</v>
      </c>
      <c r="D62" s="31"/>
      <c r="E62" s="37"/>
      <c r="F62" s="34">
        <v>8</v>
      </c>
      <c r="G62" s="33"/>
      <c r="H62" s="33"/>
      <c r="I62" s="33"/>
      <c r="J62" s="33"/>
      <c r="K62" s="33"/>
      <c r="L62" s="33"/>
      <c r="M62" s="33"/>
      <c r="N62" s="33"/>
      <c r="O62" s="34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D62" s="33"/>
      <c r="AE62" s="33"/>
      <c r="AF62" s="33"/>
      <c r="AG62" s="33"/>
      <c r="AH62" s="33"/>
      <c r="AI62" s="33"/>
      <c r="AJ62" s="19"/>
    </row>
    <row r="63" spans="1:36" ht="19.5" customHeight="1">
      <c r="A63" s="14" t="s">
        <v>39</v>
      </c>
      <c r="B63" s="215"/>
      <c r="C63" s="30" t="s">
        <v>109</v>
      </c>
      <c r="D63" s="31" t="s">
        <v>59</v>
      </c>
      <c r="E63" s="37" t="s">
        <v>71</v>
      </c>
      <c r="F63" s="34">
        <v>10</v>
      </c>
      <c r="G63" s="33"/>
      <c r="H63" s="33"/>
      <c r="I63" s="33"/>
      <c r="J63" s="33"/>
      <c r="K63" s="33"/>
      <c r="L63" s="33"/>
      <c r="M63" s="33"/>
      <c r="N63" s="33"/>
      <c r="O63" s="34">
        <v>3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4"/>
      <c r="AD63" s="33"/>
      <c r="AE63" s="33"/>
      <c r="AF63" s="33"/>
      <c r="AG63" s="33"/>
      <c r="AH63" s="33"/>
      <c r="AI63" s="33"/>
      <c r="AJ63" s="19">
        <v>4</v>
      </c>
    </row>
    <row r="64" spans="1:36" ht="24.75" customHeight="1">
      <c r="A64" s="14" t="s">
        <v>39</v>
      </c>
      <c r="B64" s="215"/>
      <c r="C64" s="30" t="s">
        <v>110</v>
      </c>
      <c r="D64" s="31" t="s">
        <v>59</v>
      </c>
      <c r="E64" s="37" t="s">
        <v>71</v>
      </c>
      <c r="F64" s="34">
        <v>10</v>
      </c>
      <c r="G64" s="33"/>
      <c r="H64" s="33"/>
      <c r="I64" s="33"/>
      <c r="J64" s="33"/>
      <c r="K64" s="33"/>
      <c r="L64" s="33"/>
      <c r="M64" s="33"/>
      <c r="N64" s="33"/>
      <c r="O64" s="34">
        <v>3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4"/>
      <c r="AD64" s="33"/>
      <c r="AE64" s="33"/>
      <c r="AF64" s="33"/>
      <c r="AG64" s="33"/>
      <c r="AH64" s="33"/>
      <c r="AI64" s="33"/>
      <c r="AJ64" s="19">
        <v>3</v>
      </c>
    </row>
    <row r="65" spans="1:36" ht="24.75" customHeight="1">
      <c r="A65" s="14" t="s">
        <v>39</v>
      </c>
      <c r="B65" s="215"/>
      <c r="C65" s="41" t="s">
        <v>111</v>
      </c>
      <c r="D65" s="31" t="s">
        <v>59</v>
      </c>
      <c r="E65" s="37" t="s">
        <v>71</v>
      </c>
      <c r="F65" s="34">
        <v>2</v>
      </c>
      <c r="G65" s="33"/>
      <c r="H65" s="33"/>
      <c r="I65" s="33"/>
      <c r="J65" s="33"/>
      <c r="K65" s="33"/>
      <c r="L65" s="33"/>
      <c r="M65" s="33"/>
      <c r="N65" s="33"/>
      <c r="O65" s="34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4"/>
      <c r="AD65" s="33"/>
      <c r="AE65" s="33"/>
      <c r="AF65" s="33"/>
      <c r="AG65" s="33"/>
      <c r="AH65" s="33"/>
      <c r="AI65" s="33"/>
      <c r="AJ65" s="19"/>
    </row>
    <row r="66" spans="1:36" ht="19.5" customHeight="1">
      <c r="A66" s="14" t="s">
        <v>39</v>
      </c>
      <c r="B66" s="215"/>
      <c r="C66" s="30" t="s">
        <v>112</v>
      </c>
      <c r="D66" s="31" t="s">
        <v>59</v>
      </c>
      <c r="E66" s="37" t="s">
        <v>113</v>
      </c>
      <c r="F66" s="34"/>
      <c r="G66" s="33"/>
      <c r="H66" s="33"/>
      <c r="I66" s="33"/>
      <c r="J66" s="33"/>
      <c r="K66" s="33"/>
      <c r="L66" s="33"/>
      <c r="M66" s="33"/>
      <c r="N66" s="33"/>
      <c r="O66" s="34"/>
      <c r="P66" s="33"/>
      <c r="Q66" s="33"/>
      <c r="R66" s="33"/>
      <c r="S66" s="33"/>
      <c r="T66" s="33"/>
      <c r="U66" s="33"/>
      <c r="V66" s="33"/>
      <c r="W66" s="33"/>
      <c r="X66" s="33"/>
      <c r="Y66" s="33">
        <v>7</v>
      </c>
      <c r="Z66" s="33"/>
      <c r="AA66" s="33"/>
      <c r="AB66" s="33"/>
      <c r="AC66" s="34"/>
      <c r="AD66" s="33"/>
      <c r="AE66" s="33"/>
      <c r="AF66" s="33"/>
      <c r="AG66" s="33"/>
      <c r="AH66" s="33"/>
      <c r="AI66" s="33"/>
      <c r="AJ66" s="19"/>
    </row>
    <row r="67" spans="1:36" ht="19.5" customHeight="1">
      <c r="A67" s="14" t="s">
        <v>39</v>
      </c>
      <c r="B67" s="215"/>
      <c r="C67" s="30" t="s">
        <v>114</v>
      </c>
      <c r="D67" s="31" t="s">
        <v>59</v>
      </c>
      <c r="E67" s="37" t="s">
        <v>113</v>
      </c>
      <c r="F67" s="34"/>
      <c r="G67" s="33"/>
      <c r="H67" s="33"/>
      <c r="I67" s="33"/>
      <c r="J67" s="33"/>
      <c r="K67" s="33"/>
      <c r="L67" s="33"/>
      <c r="M67" s="33"/>
      <c r="N67" s="33"/>
      <c r="O67" s="34"/>
      <c r="P67" s="33"/>
      <c r="Q67" s="33"/>
      <c r="R67" s="33"/>
      <c r="S67" s="33"/>
      <c r="T67" s="33"/>
      <c r="U67" s="33"/>
      <c r="V67" s="33"/>
      <c r="W67" s="33"/>
      <c r="X67" s="33"/>
      <c r="Y67" s="33">
        <v>5</v>
      </c>
      <c r="Z67" s="33"/>
      <c r="AA67" s="33"/>
      <c r="AB67" s="33"/>
      <c r="AC67" s="34"/>
      <c r="AD67" s="33"/>
      <c r="AE67" s="33"/>
      <c r="AF67" s="33"/>
      <c r="AG67" s="33"/>
      <c r="AH67" s="33"/>
      <c r="AI67" s="33"/>
      <c r="AJ67" s="19"/>
    </row>
    <row r="68" spans="1:36" ht="25.5" customHeight="1">
      <c r="A68" s="14" t="s">
        <v>39</v>
      </c>
      <c r="B68" s="215"/>
      <c r="C68" s="30" t="s">
        <v>115</v>
      </c>
      <c r="D68" s="31" t="s">
        <v>116</v>
      </c>
      <c r="E68" s="37" t="s">
        <v>117</v>
      </c>
      <c r="F68" s="34"/>
      <c r="G68" s="33">
        <v>3</v>
      </c>
      <c r="H68" s="33"/>
      <c r="I68" s="38">
        <v>20</v>
      </c>
      <c r="J68" s="33"/>
      <c r="K68" s="33"/>
      <c r="L68" s="33"/>
      <c r="M68" s="38">
        <v>10</v>
      </c>
      <c r="N68" s="33">
        <v>2</v>
      </c>
      <c r="O68" s="34"/>
      <c r="P68" s="33"/>
      <c r="Q68" s="33">
        <v>6</v>
      </c>
      <c r="R68" s="33"/>
      <c r="S68" s="33"/>
      <c r="T68" s="33">
        <v>2</v>
      </c>
      <c r="U68" s="33">
        <v>2</v>
      </c>
      <c r="V68" s="33"/>
      <c r="W68" s="33">
        <v>2</v>
      </c>
      <c r="X68" s="33">
        <v>2</v>
      </c>
      <c r="Y68" s="33"/>
      <c r="Z68" s="33">
        <v>2</v>
      </c>
      <c r="AA68" s="33"/>
      <c r="AB68" s="33"/>
      <c r="AC68" s="34"/>
      <c r="AD68" s="33"/>
      <c r="AE68" s="33"/>
      <c r="AF68" s="33"/>
      <c r="AG68" s="33"/>
      <c r="AH68" s="33"/>
      <c r="AI68" s="33"/>
      <c r="AJ68" s="19"/>
    </row>
    <row r="69" spans="1:36" ht="27.75" customHeight="1">
      <c r="A69" s="14" t="s">
        <v>39</v>
      </c>
      <c r="B69" s="215"/>
      <c r="C69" s="30" t="s">
        <v>118</v>
      </c>
      <c r="D69" s="31" t="s">
        <v>59</v>
      </c>
      <c r="E69" s="37" t="s">
        <v>64</v>
      </c>
      <c r="F69" s="34">
        <v>2</v>
      </c>
      <c r="G69" s="33"/>
      <c r="H69" s="33"/>
      <c r="I69" s="33"/>
      <c r="J69" s="33"/>
      <c r="K69" s="33"/>
      <c r="L69" s="33"/>
      <c r="M69" s="33"/>
      <c r="N69" s="33"/>
      <c r="O69" s="34">
        <v>2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4"/>
      <c r="AD69" s="33"/>
      <c r="AE69" s="33"/>
      <c r="AF69" s="33"/>
      <c r="AG69" s="33"/>
      <c r="AH69" s="33"/>
      <c r="AI69" s="33"/>
      <c r="AJ69" s="19"/>
    </row>
    <row r="70" spans="1:36" s="29" customFormat="1" ht="27.75" customHeight="1">
      <c r="A70" s="14" t="s">
        <v>39</v>
      </c>
      <c r="B70" s="345" t="s">
        <v>119</v>
      </c>
      <c r="C70" s="349"/>
      <c r="D70" s="42"/>
      <c r="E70" s="43"/>
      <c r="F70" s="44">
        <f aca="true" t="shared" si="3" ref="F70:AJ70">SUM(F71:F81)</f>
        <v>0</v>
      </c>
      <c r="G70" s="44">
        <f t="shared" si="3"/>
        <v>0</v>
      </c>
      <c r="H70" s="44">
        <f t="shared" si="3"/>
        <v>0</v>
      </c>
      <c r="I70" s="44">
        <f t="shared" si="3"/>
        <v>0</v>
      </c>
      <c r="J70" s="44">
        <f t="shared" si="3"/>
        <v>0</v>
      </c>
      <c r="K70" s="44">
        <f t="shared" si="3"/>
        <v>0</v>
      </c>
      <c r="L70" s="44">
        <f t="shared" si="3"/>
        <v>0</v>
      </c>
      <c r="M70" s="44">
        <f t="shared" si="3"/>
        <v>0</v>
      </c>
      <c r="N70" s="44">
        <f t="shared" si="3"/>
        <v>0</v>
      </c>
      <c r="O70" s="44">
        <f t="shared" si="3"/>
        <v>0</v>
      </c>
      <c r="P70" s="44">
        <f t="shared" si="3"/>
        <v>0</v>
      </c>
      <c r="Q70" s="44">
        <f t="shared" si="3"/>
        <v>0</v>
      </c>
      <c r="R70" s="44">
        <f t="shared" si="3"/>
        <v>0</v>
      </c>
      <c r="S70" s="44">
        <f t="shared" si="3"/>
        <v>0</v>
      </c>
      <c r="T70" s="44">
        <f t="shared" si="3"/>
        <v>0</v>
      </c>
      <c r="U70" s="44">
        <f t="shared" si="3"/>
        <v>0</v>
      </c>
      <c r="V70" s="44">
        <f t="shared" si="3"/>
        <v>0</v>
      </c>
      <c r="W70" s="44">
        <f t="shared" si="3"/>
        <v>0</v>
      </c>
      <c r="X70" s="44">
        <f t="shared" si="3"/>
        <v>0</v>
      </c>
      <c r="Y70" s="44">
        <f t="shared" si="3"/>
        <v>12</v>
      </c>
      <c r="Z70" s="44">
        <f t="shared" si="3"/>
        <v>0</v>
      </c>
      <c r="AA70" s="44">
        <f t="shared" si="3"/>
        <v>0</v>
      </c>
      <c r="AB70" s="44">
        <f t="shared" si="3"/>
        <v>0</v>
      </c>
      <c r="AC70" s="44">
        <f t="shared" si="3"/>
        <v>33</v>
      </c>
      <c r="AD70" s="44">
        <f t="shared" si="3"/>
        <v>9</v>
      </c>
      <c r="AE70" s="44">
        <f t="shared" si="3"/>
        <v>13</v>
      </c>
      <c r="AF70" s="44">
        <f t="shared" si="3"/>
        <v>68</v>
      </c>
      <c r="AG70" s="44">
        <f t="shared" si="3"/>
        <v>7</v>
      </c>
      <c r="AH70" s="44">
        <f t="shared" si="3"/>
        <v>10</v>
      </c>
      <c r="AI70" s="44">
        <f t="shared" si="3"/>
        <v>22</v>
      </c>
      <c r="AJ70" s="44">
        <f t="shared" si="3"/>
        <v>0</v>
      </c>
    </row>
    <row r="71" spans="1:36" s="47" customFormat="1" ht="12.75">
      <c r="A71" s="14" t="s">
        <v>39</v>
      </c>
      <c r="B71" s="215"/>
      <c r="C71" s="45" t="s">
        <v>120</v>
      </c>
      <c r="D71" s="46" t="s">
        <v>121</v>
      </c>
      <c r="E71" s="16" t="s">
        <v>113</v>
      </c>
      <c r="F71" s="14"/>
      <c r="G71" s="17"/>
      <c r="H71" s="17"/>
      <c r="I71" s="17"/>
      <c r="J71" s="17"/>
      <c r="K71" s="17"/>
      <c r="L71" s="17"/>
      <c r="M71" s="17"/>
      <c r="N71" s="17"/>
      <c r="O71" s="14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4">
        <v>10</v>
      </c>
      <c r="AD71" s="17">
        <v>2</v>
      </c>
      <c r="AE71" s="17">
        <v>4</v>
      </c>
      <c r="AF71" s="17">
        <v>20</v>
      </c>
      <c r="AG71" s="17">
        <v>3</v>
      </c>
      <c r="AH71" s="17">
        <v>5</v>
      </c>
      <c r="AI71" s="17">
        <v>5</v>
      </c>
      <c r="AJ71" s="19"/>
    </row>
    <row r="72" spans="1:36" s="47" customFormat="1" ht="12.75">
      <c r="A72" s="14" t="s">
        <v>39</v>
      </c>
      <c r="B72" s="215"/>
      <c r="C72" s="45" t="s">
        <v>122</v>
      </c>
      <c r="D72" s="46" t="s">
        <v>121</v>
      </c>
      <c r="E72" s="16" t="s">
        <v>113</v>
      </c>
      <c r="F72" s="14"/>
      <c r="G72" s="17"/>
      <c r="H72" s="17"/>
      <c r="I72" s="17"/>
      <c r="J72" s="17"/>
      <c r="K72" s="17"/>
      <c r="L72" s="17"/>
      <c r="M72" s="17"/>
      <c r="N72" s="17"/>
      <c r="O72" s="14"/>
      <c r="P72" s="17"/>
      <c r="Q72" s="17"/>
      <c r="R72" s="17"/>
      <c r="S72" s="17"/>
      <c r="T72" s="17"/>
      <c r="U72" s="17"/>
      <c r="V72" s="17"/>
      <c r="W72" s="17"/>
      <c r="X72" s="17"/>
      <c r="Y72" s="17">
        <v>4</v>
      </c>
      <c r="Z72" s="17"/>
      <c r="AA72" s="17"/>
      <c r="AB72" s="17"/>
      <c r="AC72" s="14">
        <v>1</v>
      </c>
      <c r="AD72" s="17">
        <v>1</v>
      </c>
      <c r="AE72" s="17">
        <v>1</v>
      </c>
      <c r="AF72" s="17">
        <v>2</v>
      </c>
      <c r="AG72" s="17"/>
      <c r="AH72" s="17"/>
      <c r="AI72" s="17"/>
      <c r="AJ72" s="19"/>
    </row>
    <row r="73" spans="1:36" s="47" customFormat="1" ht="12.75">
      <c r="A73" s="14" t="s">
        <v>39</v>
      </c>
      <c r="B73" s="215"/>
      <c r="C73" s="45" t="s">
        <v>123</v>
      </c>
      <c r="D73" s="46" t="s">
        <v>124</v>
      </c>
      <c r="E73" s="16" t="s">
        <v>113</v>
      </c>
      <c r="F73" s="14"/>
      <c r="G73" s="17"/>
      <c r="H73" s="17"/>
      <c r="I73" s="17"/>
      <c r="J73" s="17"/>
      <c r="K73" s="17"/>
      <c r="L73" s="17"/>
      <c r="M73" s="17"/>
      <c r="N73" s="17"/>
      <c r="O73" s="14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4">
        <v>4</v>
      </c>
      <c r="AD73" s="17"/>
      <c r="AE73" s="17">
        <v>2</v>
      </c>
      <c r="AF73" s="17">
        <v>10</v>
      </c>
      <c r="AG73" s="17">
        <v>1</v>
      </c>
      <c r="AH73" s="17"/>
      <c r="AI73" s="17"/>
      <c r="AJ73" s="19"/>
    </row>
    <row r="74" spans="1:36" s="47" customFormat="1" ht="12.75" customHeight="1">
      <c r="A74" s="14" t="s">
        <v>39</v>
      </c>
      <c r="B74" s="215"/>
      <c r="C74" s="45" t="s">
        <v>125</v>
      </c>
      <c r="D74" s="46" t="s">
        <v>124</v>
      </c>
      <c r="E74" s="16" t="s">
        <v>113</v>
      </c>
      <c r="F74" s="14"/>
      <c r="G74" s="17"/>
      <c r="H74" s="17"/>
      <c r="I74" s="17"/>
      <c r="J74" s="17"/>
      <c r="K74" s="17"/>
      <c r="L74" s="17"/>
      <c r="M74" s="17"/>
      <c r="N74" s="17"/>
      <c r="O74" s="14"/>
      <c r="P74" s="17"/>
      <c r="Q74" s="17"/>
      <c r="R74" s="17"/>
      <c r="S74" s="17"/>
      <c r="T74" s="17"/>
      <c r="U74" s="17"/>
      <c r="V74" s="17"/>
      <c r="W74" s="17"/>
      <c r="X74" s="17"/>
      <c r="Y74" s="17">
        <v>4</v>
      </c>
      <c r="Z74" s="17"/>
      <c r="AA74" s="17"/>
      <c r="AB74" s="17"/>
      <c r="AC74" s="14">
        <v>1</v>
      </c>
      <c r="AD74" s="17">
        <v>1</v>
      </c>
      <c r="AE74" s="17">
        <v>1</v>
      </c>
      <c r="AF74" s="17">
        <v>2</v>
      </c>
      <c r="AG74" s="17"/>
      <c r="AH74" s="17"/>
      <c r="AI74" s="17"/>
      <c r="AJ74" s="19"/>
    </row>
    <row r="75" spans="1:36" s="47" customFormat="1" ht="12.75" customHeight="1">
      <c r="A75" s="14" t="s">
        <v>39</v>
      </c>
      <c r="B75" s="215"/>
      <c r="C75" s="45" t="s">
        <v>126</v>
      </c>
      <c r="D75" s="46" t="s">
        <v>124</v>
      </c>
      <c r="E75" s="16" t="s">
        <v>113</v>
      </c>
      <c r="F75" s="14"/>
      <c r="G75" s="17"/>
      <c r="H75" s="17"/>
      <c r="I75" s="17"/>
      <c r="J75" s="17"/>
      <c r="K75" s="17"/>
      <c r="L75" s="17"/>
      <c r="M75" s="17"/>
      <c r="N75" s="17"/>
      <c r="O75" s="14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4">
        <v>4</v>
      </c>
      <c r="AD75" s="17"/>
      <c r="AE75" s="17"/>
      <c r="AF75" s="17">
        <v>10</v>
      </c>
      <c r="AG75" s="17"/>
      <c r="AH75" s="17"/>
      <c r="AI75" s="17">
        <v>4</v>
      </c>
      <c r="AJ75" s="19"/>
    </row>
    <row r="76" spans="1:36" s="47" customFormat="1" ht="12.75" customHeight="1">
      <c r="A76" s="14" t="s">
        <v>39</v>
      </c>
      <c r="B76" s="215"/>
      <c r="C76" s="45" t="s">
        <v>127</v>
      </c>
      <c r="D76" s="46" t="s">
        <v>121</v>
      </c>
      <c r="E76" s="16" t="s">
        <v>113</v>
      </c>
      <c r="F76" s="14"/>
      <c r="G76" s="17"/>
      <c r="H76" s="17"/>
      <c r="I76" s="17"/>
      <c r="J76" s="17"/>
      <c r="K76" s="17"/>
      <c r="L76" s="17"/>
      <c r="M76" s="17"/>
      <c r="N76" s="17"/>
      <c r="O76" s="14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4">
        <v>6</v>
      </c>
      <c r="AD76" s="17">
        <v>2</v>
      </c>
      <c r="AE76" s="17">
        <v>2</v>
      </c>
      <c r="AF76" s="17">
        <v>10</v>
      </c>
      <c r="AG76" s="17">
        <v>2</v>
      </c>
      <c r="AH76" s="17">
        <v>5</v>
      </c>
      <c r="AI76" s="17">
        <v>5</v>
      </c>
      <c r="AJ76" s="19"/>
    </row>
    <row r="77" spans="1:36" s="47" customFormat="1" ht="12.75" customHeight="1">
      <c r="A77" s="14" t="s">
        <v>39</v>
      </c>
      <c r="B77" s="215"/>
      <c r="C77" s="45" t="s">
        <v>122</v>
      </c>
      <c r="D77" s="46" t="s">
        <v>121</v>
      </c>
      <c r="E77" s="16" t="s">
        <v>113</v>
      </c>
      <c r="F77" s="14"/>
      <c r="G77" s="17"/>
      <c r="H77" s="17"/>
      <c r="I77" s="17"/>
      <c r="J77" s="17"/>
      <c r="K77" s="17"/>
      <c r="L77" s="17"/>
      <c r="M77" s="17"/>
      <c r="N77" s="17"/>
      <c r="O77" s="14"/>
      <c r="P77" s="17"/>
      <c r="Q77" s="17"/>
      <c r="R77" s="17"/>
      <c r="S77" s="17"/>
      <c r="T77" s="17"/>
      <c r="U77" s="17"/>
      <c r="V77" s="17"/>
      <c r="W77" s="17"/>
      <c r="X77" s="17"/>
      <c r="Y77" s="17">
        <v>4</v>
      </c>
      <c r="Z77" s="17"/>
      <c r="AA77" s="17"/>
      <c r="AB77" s="17"/>
      <c r="AC77" s="14">
        <v>1</v>
      </c>
      <c r="AD77" s="17">
        <v>1</v>
      </c>
      <c r="AE77" s="17">
        <v>1</v>
      </c>
      <c r="AF77" s="17">
        <v>2</v>
      </c>
      <c r="AG77" s="17"/>
      <c r="AH77" s="17"/>
      <c r="AI77" s="17"/>
      <c r="AJ77" s="19"/>
    </row>
    <row r="78" spans="1:36" s="47" customFormat="1" ht="12.75">
      <c r="A78" s="14" t="s">
        <v>39</v>
      </c>
      <c r="B78" s="215"/>
      <c r="C78" s="45" t="s">
        <v>128</v>
      </c>
      <c r="D78" s="46" t="s">
        <v>124</v>
      </c>
      <c r="E78" s="16" t="s">
        <v>113</v>
      </c>
      <c r="F78" s="14"/>
      <c r="G78" s="17"/>
      <c r="H78" s="17"/>
      <c r="I78" s="17"/>
      <c r="J78" s="17"/>
      <c r="K78" s="17"/>
      <c r="L78" s="17"/>
      <c r="M78" s="17"/>
      <c r="N78" s="17"/>
      <c r="O78" s="14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4">
        <v>2</v>
      </c>
      <c r="AD78" s="17">
        <v>2</v>
      </c>
      <c r="AE78" s="17"/>
      <c r="AF78" s="17">
        <v>4</v>
      </c>
      <c r="AG78" s="17">
        <v>1</v>
      </c>
      <c r="AH78" s="17"/>
      <c r="AI78" s="17"/>
      <c r="AJ78" s="19"/>
    </row>
    <row r="79" spans="1:36" s="47" customFormat="1" ht="12.75">
      <c r="A79" s="14" t="s">
        <v>39</v>
      </c>
      <c r="B79" s="215"/>
      <c r="C79" s="45" t="s">
        <v>129</v>
      </c>
      <c r="D79" s="46" t="s">
        <v>121</v>
      </c>
      <c r="E79" s="16" t="s">
        <v>113</v>
      </c>
      <c r="F79" s="14"/>
      <c r="G79" s="17"/>
      <c r="H79" s="17"/>
      <c r="I79" s="17"/>
      <c r="J79" s="17"/>
      <c r="K79" s="17"/>
      <c r="L79" s="17"/>
      <c r="M79" s="17"/>
      <c r="N79" s="17"/>
      <c r="O79" s="14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4"/>
      <c r="AD79" s="17"/>
      <c r="AE79" s="17"/>
      <c r="AF79" s="17"/>
      <c r="AG79" s="17"/>
      <c r="AH79" s="17"/>
      <c r="AI79" s="17"/>
      <c r="AJ79" s="19"/>
    </row>
    <row r="80" spans="1:36" s="47" customFormat="1" ht="12.75">
      <c r="A80" s="14" t="s">
        <v>39</v>
      </c>
      <c r="B80" s="215"/>
      <c r="C80" s="45" t="s">
        <v>130</v>
      </c>
      <c r="D80" s="46" t="s">
        <v>121</v>
      </c>
      <c r="E80" s="16" t="s">
        <v>113</v>
      </c>
      <c r="F80" s="14"/>
      <c r="G80" s="17"/>
      <c r="H80" s="17"/>
      <c r="I80" s="17"/>
      <c r="J80" s="17"/>
      <c r="K80" s="17"/>
      <c r="L80" s="17"/>
      <c r="M80" s="17"/>
      <c r="N80" s="17"/>
      <c r="O80" s="14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4">
        <v>2</v>
      </c>
      <c r="AD80" s="17"/>
      <c r="AE80" s="17">
        <v>1</v>
      </c>
      <c r="AF80" s="17">
        <v>4</v>
      </c>
      <c r="AG80" s="17"/>
      <c r="AH80" s="17"/>
      <c r="AI80" s="17">
        <v>4</v>
      </c>
      <c r="AJ80" s="19"/>
    </row>
    <row r="81" spans="1:36" s="47" customFormat="1" ht="12.75">
      <c r="A81" s="14" t="s">
        <v>39</v>
      </c>
      <c r="B81" s="215"/>
      <c r="C81" s="45" t="s">
        <v>131</v>
      </c>
      <c r="D81" s="46" t="s">
        <v>121</v>
      </c>
      <c r="E81" s="16" t="s">
        <v>113</v>
      </c>
      <c r="F81" s="14"/>
      <c r="G81" s="17"/>
      <c r="H81" s="17"/>
      <c r="I81" s="17"/>
      <c r="J81" s="17"/>
      <c r="K81" s="17"/>
      <c r="L81" s="17"/>
      <c r="M81" s="17"/>
      <c r="N81" s="17"/>
      <c r="O81" s="14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4">
        <v>2</v>
      </c>
      <c r="AD81" s="17"/>
      <c r="AE81" s="17">
        <v>1</v>
      </c>
      <c r="AF81" s="17">
        <v>4</v>
      </c>
      <c r="AG81" s="17"/>
      <c r="AH81" s="17"/>
      <c r="AI81" s="17">
        <v>4</v>
      </c>
      <c r="AJ81" s="19"/>
    </row>
    <row r="82" spans="1:36" s="29" customFormat="1" ht="12.75">
      <c r="A82" s="14" t="s">
        <v>39</v>
      </c>
      <c r="B82" s="335" t="s">
        <v>132</v>
      </c>
      <c r="C82" s="336"/>
      <c r="D82" s="42"/>
      <c r="E82" s="36"/>
      <c r="F82" s="48">
        <f aca="true" t="shared" si="4" ref="F82:AJ82">SUM(F83:F93)</f>
        <v>13</v>
      </c>
      <c r="G82" s="48">
        <f t="shared" si="4"/>
        <v>18</v>
      </c>
      <c r="H82" s="48">
        <f t="shared" si="4"/>
        <v>105</v>
      </c>
      <c r="I82" s="48">
        <f t="shared" si="4"/>
        <v>0</v>
      </c>
      <c r="J82" s="48">
        <f t="shared" si="4"/>
        <v>0</v>
      </c>
      <c r="K82" s="48">
        <f t="shared" si="4"/>
        <v>9</v>
      </c>
      <c r="L82" s="48">
        <f t="shared" si="4"/>
        <v>0</v>
      </c>
      <c r="M82" s="48">
        <f t="shared" si="4"/>
        <v>0</v>
      </c>
      <c r="N82" s="48">
        <f t="shared" si="4"/>
        <v>10</v>
      </c>
      <c r="O82" s="48">
        <f t="shared" si="4"/>
        <v>0</v>
      </c>
      <c r="P82" s="48">
        <f t="shared" si="4"/>
        <v>9</v>
      </c>
      <c r="Q82" s="48">
        <f t="shared" si="4"/>
        <v>20</v>
      </c>
      <c r="R82" s="48">
        <f t="shared" si="4"/>
        <v>0</v>
      </c>
      <c r="S82" s="48">
        <f t="shared" si="4"/>
        <v>0</v>
      </c>
      <c r="T82" s="48">
        <f t="shared" si="4"/>
        <v>9</v>
      </c>
      <c r="U82" s="48">
        <f t="shared" si="4"/>
        <v>9</v>
      </c>
      <c r="V82" s="48">
        <f t="shared" si="4"/>
        <v>0</v>
      </c>
      <c r="W82" s="48">
        <f t="shared" si="4"/>
        <v>9</v>
      </c>
      <c r="X82" s="48">
        <f t="shared" si="4"/>
        <v>9</v>
      </c>
      <c r="Y82" s="48">
        <f t="shared" si="4"/>
        <v>0</v>
      </c>
      <c r="Z82" s="48">
        <f t="shared" si="4"/>
        <v>0</v>
      </c>
      <c r="AA82" s="48">
        <f t="shared" si="4"/>
        <v>0</v>
      </c>
      <c r="AB82" s="48">
        <f t="shared" si="4"/>
        <v>0</v>
      </c>
      <c r="AC82" s="48">
        <f t="shared" si="4"/>
        <v>0</v>
      </c>
      <c r="AD82" s="48">
        <f t="shared" si="4"/>
        <v>0</v>
      </c>
      <c r="AE82" s="48">
        <f t="shared" si="4"/>
        <v>0</v>
      </c>
      <c r="AF82" s="48">
        <f t="shared" si="4"/>
        <v>520</v>
      </c>
      <c r="AG82" s="48">
        <f t="shared" si="4"/>
        <v>0</v>
      </c>
      <c r="AH82" s="48">
        <f t="shared" si="4"/>
        <v>0</v>
      </c>
      <c r="AI82" s="48">
        <f t="shared" si="4"/>
        <v>90</v>
      </c>
      <c r="AJ82" s="48">
        <f t="shared" si="4"/>
        <v>48</v>
      </c>
    </row>
    <row r="83" spans="1:36" ht="28.5" customHeight="1">
      <c r="A83" s="14" t="s">
        <v>39</v>
      </c>
      <c r="B83" s="215"/>
      <c r="C83" s="49" t="s">
        <v>133</v>
      </c>
      <c r="D83" s="31" t="s">
        <v>134</v>
      </c>
      <c r="E83" s="37" t="s">
        <v>135</v>
      </c>
      <c r="F83" s="14">
        <v>1</v>
      </c>
      <c r="G83" s="50"/>
      <c r="H83" s="50"/>
      <c r="I83" s="50"/>
      <c r="J83" s="50"/>
      <c r="K83" s="50"/>
      <c r="L83" s="50"/>
      <c r="M83" s="50"/>
      <c r="O83" s="14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1">
        <f aca="true" t="shared" si="5" ref="AC83:AC93">AB83*0.7</f>
        <v>0</v>
      </c>
      <c r="AE83" s="50"/>
      <c r="AF83" s="50">
        <v>50</v>
      </c>
      <c r="AG83" s="50"/>
      <c r="AH83" s="50"/>
      <c r="AI83" s="50">
        <v>20</v>
      </c>
      <c r="AJ83" s="14">
        <v>16</v>
      </c>
    </row>
    <row r="84" spans="1:36" ht="23.25" customHeight="1">
      <c r="A84" s="14" t="s">
        <v>39</v>
      </c>
      <c r="B84" s="215"/>
      <c r="C84" s="49" t="s">
        <v>136</v>
      </c>
      <c r="D84" s="31" t="s">
        <v>137</v>
      </c>
      <c r="E84" s="37" t="s">
        <v>138</v>
      </c>
      <c r="F84" s="14">
        <v>1</v>
      </c>
      <c r="G84" s="17">
        <v>2</v>
      </c>
      <c r="H84" s="17">
        <v>10</v>
      </c>
      <c r="I84" s="17"/>
      <c r="J84" s="17"/>
      <c r="K84" s="17">
        <v>1</v>
      </c>
      <c r="L84" s="17"/>
      <c r="M84" s="17"/>
      <c r="N84" s="3">
        <v>1</v>
      </c>
      <c r="O84" s="14"/>
      <c r="P84" s="17">
        <v>1</v>
      </c>
      <c r="Q84" s="17">
        <v>2</v>
      </c>
      <c r="R84" s="17"/>
      <c r="S84" s="17"/>
      <c r="T84" s="17">
        <v>1</v>
      </c>
      <c r="U84" s="17">
        <v>1</v>
      </c>
      <c r="V84" s="17"/>
      <c r="W84" s="17">
        <v>1</v>
      </c>
      <c r="X84" s="17">
        <v>1</v>
      </c>
      <c r="Y84" s="17"/>
      <c r="Z84" s="17"/>
      <c r="AA84" s="17"/>
      <c r="AB84" s="17"/>
      <c r="AC84" s="51">
        <f t="shared" si="5"/>
        <v>0</v>
      </c>
      <c r="AE84" s="17"/>
      <c r="AF84" s="17">
        <v>60</v>
      </c>
      <c r="AG84" s="17"/>
      <c r="AH84" s="17"/>
      <c r="AI84" s="17">
        <v>10</v>
      </c>
      <c r="AJ84" s="14">
        <v>16</v>
      </c>
    </row>
    <row r="85" spans="1:36" ht="28.5" customHeight="1">
      <c r="A85" s="14" t="s">
        <v>39</v>
      </c>
      <c r="B85" s="215"/>
      <c r="C85" s="49" t="s">
        <v>139</v>
      </c>
      <c r="D85" s="31" t="s">
        <v>134</v>
      </c>
      <c r="E85" s="37" t="s">
        <v>138</v>
      </c>
      <c r="F85" s="14">
        <v>1</v>
      </c>
      <c r="G85" s="17">
        <v>2</v>
      </c>
      <c r="H85" s="17">
        <v>15</v>
      </c>
      <c r="I85" s="17"/>
      <c r="J85" s="17"/>
      <c r="K85" s="17">
        <v>1</v>
      </c>
      <c r="L85" s="17"/>
      <c r="M85" s="17"/>
      <c r="N85" s="3">
        <v>1</v>
      </c>
      <c r="O85" s="14"/>
      <c r="P85" s="17">
        <v>1</v>
      </c>
      <c r="Q85" s="17">
        <v>2</v>
      </c>
      <c r="R85" s="17"/>
      <c r="S85" s="17"/>
      <c r="T85" s="17">
        <v>1</v>
      </c>
      <c r="U85" s="17">
        <v>1</v>
      </c>
      <c r="V85" s="17"/>
      <c r="W85" s="17">
        <v>1</v>
      </c>
      <c r="X85" s="17">
        <v>1</v>
      </c>
      <c r="Y85" s="17"/>
      <c r="Z85" s="17"/>
      <c r="AA85" s="17"/>
      <c r="AB85" s="17"/>
      <c r="AC85" s="51">
        <f t="shared" si="5"/>
        <v>0</v>
      </c>
      <c r="AE85" s="17"/>
      <c r="AF85" s="17">
        <v>30</v>
      </c>
      <c r="AG85" s="17"/>
      <c r="AH85" s="17"/>
      <c r="AI85" s="17"/>
      <c r="AJ85" s="14"/>
    </row>
    <row r="86" spans="1:36" ht="28.5" customHeight="1">
      <c r="A86" s="14" t="s">
        <v>39</v>
      </c>
      <c r="B86" s="215"/>
      <c r="C86" s="49" t="s">
        <v>140</v>
      </c>
      <c r="D86" s="15" t="s">
        <v>141</v>
      </c>
      <c r="E86" s="37" t="s">
        <v>135</v>
      </c>
      <c r="F86" s="14">
        <v>3</v>
      </c>
      <c r="G86" s="17">
        <v>2</v>
      </c>
      <c r="H86" s="17">
        <v>15</v>
      </c>
      <c r="I86" s="17"/>
      <c r="J86" s="17"/>
      <c r="K86" s="17">
        <v>1</v>
      </c>
      <c r="L86" s="17"/>
      <c r="M86" s="17"/>
      <c r="N86" s="3">
        <v>2</v>
      </c>
      <c r="O86" s="14"/>
      <c r="P86" s="17">
        <v>1</v>
      </c>
      <c r="Q86" s="17">
        <v>3</v>
      </c>
      <c r="R86" s="17"/>
      <c r="S86" s="17"/>
      <c r="T86" s="17">
        <v>1</v>
      </c>
      <c r="U86" s="17">
        <v>1</v>
      </c>
      <c r="V86" s="17"/>
      <c r="W86" s="17">
        <v>1</v>
      </c>
      <c r="X86" s="17">
        <v>1</v>
      </c>
      <c r="Y86" s="17"/>
      <c r="Z86" s="17"/>
      <c r="AA86" s="17"/>
      <c r="AB86" s="17"/>
      <c r="AC86" s="51">
        <f t="shared" si="5"/>
        <v>0</v>
      </c>
      <c r="AE86" s="17"/>
      <c r="AF86" s="17">
        <v>40</v>
      </c>
      <c r="AG86" s="17"/>
      <c r="AH86" s="17"/>
      <c r="AI86" s="17"/>
      <c r="AJ86" s="14"/>
    </row>
    <row r="87" spans="1:36" ht="28.5" customHeight="1">
      <c r="A87" s="14" t="s">
        <v>39</v>
      </c>
      <c r="B87" s="215"/>
      <c r="C87" s="49" t="s">
        <v>142</v>
      </c>
      <c r="D87" s="31" t="s">
        <v>134</v>
      </c>
      <c r="E87" s="37" t="s">
        <v>138</v>
      </c>
      <c r="F87" s="14">
        <v>1</v>
      </c>
      <c r="G87" s="17">
        <v>2</v>
      </c>
      <c r="H87" s="17">
        <v>15</v>
      </c>
      <c r="I87" s="17"/>
      <c r="J87" s="17"/>
      <c r="K87" s="17">
        <v>1</v>
      </c>
      <c r="L87" s="17"/>
      <c r="M87" s="17"/>
      <c r="N87" s="3">
        <v>1</v>
      </c>
      <c r="O87" s="14"/>
      <c r="P87" s="17">
        <v>1</v>
      </c>
      <c r="Q87" s="17">
        <v>2</v>
      </c>
      <c r="R87" s="17"/>
      <c r="S87" s="17"/>
      <c r="T87" s="17">
        <v>1</v>
      </c>
      <c r="U87" s="17">
        <v>1</v>
      </c>
      <c r="V87" s="17"/>
      <c r="W87" s="17">
        <v>1</v>
      </c>
      <c r="X87" s="17">
        <v>1</v>
      </c>
      <c r="Y87" s="17"/>
      <c r="Z87" s="17"/>
      <c r="AA87" s="17"/>
      <c r="AB87" s="17"/>
      <c r="AC87" s="51">
        <f t="shared" si="5"/>
        <v>0</v>
      </c>
      <c r="AE87" s="17"/>
      <c r="AF87" s="17">
        <v>30</v>
      </c>
      <c r="AG87" s="17"/>
      <c r="AH87" s="17"/>
      <c r="AI87" s="17"/>
      <c r="AJ87" s="14"/>
    </row>
    <row r="88" spans="1:36" ht="23.25" customHeight="1">
      <c r="A88" s="14" t="s">
        <v>39</v>
      </c>
      <c r="B88" s="215"/>
      <c r="C88" s="49" t="s">
        <v>143</v>
      </c>
      <c r="D88" s="31" t="s">
        <v>137</v>
      </c>
      <c r="E88" s="37" t="s">
        <v>138</v>
      </c>
      <c r="F88" s="14">
        <v>1</v>
      </c>
      <c r="G88" s="17">
        <v>2</v>
      </c>
      <c r="H88" s="17">
        <v>10</v>
      </c>
      <c r="I88" s="17"/>
      <c r="J88" s="17"/>
      <c r="K88" s="17">
        <v>1</v>
      </c>
      <c r="L88" s="17"/>
      <c r="M88" s="17"/>
      <c r="N88" s="3">
        <v>1</v>
      </c>
      <c r="O88" s="14"/>
      <c r="P88" s="17">
        <v>1</v>
      </c>
      <c r="Q88" s="17">
        <v>2</v>
      </c>
      <c r="R88" s="17"/>
      <c r="S88" s="17"/>
      <c r="T88" s="17">
        <v>1</v>
      </c>
      <c r="U88" s="17">
        <v>1</v>
      </c>
      <c r="V88" s="17"/>
      <c r="W88" s="17">
        <v>1</v>
      </c>
      <c r="X88" s="17">
        <v>1</v>
      </c>
      <c r="Y88" s="17"/>
      <c r="Z88" s="17"/>
      <c r="AA88" s="17"/>
      <c r="AB88" s="17"/>
      <c r="AC88" s="51">
        <f t="shared" si="5"/>
        <v>0</v>
      </c>
      <c r="AE88" s="17"/>
      <c r="AF88" s="17">
        <v>60</v>
      </c>
      <c r="AG88" s="17"/>
      <c r="AH88" s="17"/>
      <c r="AI88" s="17">
        <v>10</v>
      </c>
      <c r="AJ88" s="14">
        <v>16</v>
      </c>
    </row>
    <row r="89" spans="1:36" ht="23.25" customHeight="1">
      <c r="A89" s="14" t="s">
        <v>39</v>
      </c>
      <c r="B89" s="215"/>
      <c r="C89" s="49" t="s">
        <v>144</v>
      </c>
      <c r="D89" s="31" t="s">
        <v>145</v>
      </c>
      <c r="E89" s="37" t="s">
        <v>138</v>
      </c>
      <c r="F89" s="14">
        <v>1</v>
      </c>
      <c r="G89" s="17">
        <v>2</v>
      </c>
      <c r="H89" s="17">
        <v>10</v>
      </c>
      <c r="I89" s="17"/>
      <c r="J89" s="17"/>
      <c r="K89" s="17">
        <v>1</v>
      </c>
      <c r="L89" s="17"/>
      <c r="M89" s="17"/>
      <c r="N89" s="3">
        <v>1</v>
      </c>
      <c r="O89" s="14"/>
      <c r="P89" s="17">
        <v>1</v>
      </c>
      <c r="Q89" s="17">
        <v>3</v>
      </c>
      <c r="R89" s="17"/>
      <c r="S89" s="17"/>
      <c r="T89" s="17">
        <v>1</v>
      </c>
      <c r="U89" s="17">
        <v>1</v>
      </c>
      <c r="V89" s="17"/>
      <c r="W89" s="17">
        <v>1</v>
      </c>
      <c r="X89" s="17">
        <v>1</v>
      </c>
      <c r="Y89" s="17"/>
      <c r="Z89" s="17"/>
      <c r="AA89" s="17"/>
      <c r="AB89" s="17"/>
      <c r="AC89" s="51">
        <f t="shared" si="5"/>
        <v>0</v>
      </c>
      <c r="AE89" s="17"/>
      <c r="AF89" s="17">
        <v>30</v>
      </c>
      <c r="AG89" s="17"/>
      <c r="AH89" s="17"/>
      <c r="AI89" s="17">
        <v>10</v>
      </c>
      <c r="AJ89" s="14"/>
    </row>
    <row r="90" spans="1:36" ht="23.25" customHeight="1">
      <c r="A90" s="14" t="s">
        <v>39</v>
      </c>
      <c r="B90" s="215"/>
      <c r="C90" s="49" t="s">
        <v>146</v>
      </c>
      <c r="D90" s="31" t="s">
        <v>145</v>
      </c>
      <c r="E90" s="37" t="s">
        <v>138</v>
      </c>
      <c r="F90" s="14">
        <v>1</v>
      </c>
      <c r="G90" s="17">
        <v>2</v>
      </c>
      <c r="H90" s="17">
        <v>10</v>
      </c>
      <c r="I90" s="17"/>
      <c r="J90" s="17"/>
      <c r="K90" s="17">
        <v>1</v>
      </c>
      <c r="L90" s="17"/>
      <c r="M90" s="17"/>
      <c r="N90" s="3">
        <v>1</v>
      </c>
      <c r="O90" s="14"/>
      <c r="P90" s="17">
        <v>1</v>
      </c>
      <c r="Q90" s="17">
        <v>2</v>
      </c>
      <c r="R90" s="17"/>
      <c r="S90" s="17"/>
      <c r="T90" s="17">
        <v>1</v>
      </c>
      <c r="U90" s="17">
        <v>1</v>
      </c>
      <c r="V90" s="17"/>
      <c r="W90" s="17">
        <v>1</v>
      </c>
      <c r="X90" s="17">
        <v>1</v>
      </c>
      <c r="Y90" s="17"/>
      <c r="Z90" s="17"/>
      <c r="AA90" s="17"/>
      <c r="AB90" s="17"/>
      <c r="AC90" s="51">
        <f t="shared" si="5"/>
        <v>0</v>
      </c>
      <c r="AE90" s="17"/>
      <c r="AF90" s="17">
        <v>50</v>
      </c>
      <c r="AG90" s="17"/>
      <c r="AH90" s="17"/>
      <c r="AI90" s="17">
        <v>10</v>
      </c>
      <c r="AJ90" s="14"/>
    </row>
    <row r="91" spans="1:36" ht="23.25" customHeight="1">
      <c r="A91" s="14" t="s">
        <v>39</v>
      </c>
      <c r="B91" s="215"/>
      <c r="C91" s="49" t="s">
        <v>147</v>
      </c>
      <c r="D91" s="31" t="s">
        <v>145</v>
      </c>
      <c r="E91" s="37" t="s">
        <v>138</v>
      </c>
      <c r="F91" s="14">
        <v>1</v>
      </c>
      <c r="G91" s="17">
        <v>2</v>
      </c>
      <c r="H91" s="17">
        <v>10</v>
      </c>
      <c r="I91" s="17"/>
      <c r="J91" s="17"/>
      <c r="K91" s="17">
        <v>1</v>
      </c>
      <c r="L91" s="17"/>
      <c r="M91" s="17"/>
      <c r="N91" s="3">
        <v>1</v>
      </c>
      <c r="O91" s="14"/>
      <c r="P91" s="17">
        <v>1</v>
      </c>
      <c r="Q91" s="17">
        <v>2</v>
      </c>
      <c r="R91" s="17"/>
      <c r="S91" s="17"/>
      <c r="T91" s="17">
        <v>1</v>
      </c>
      <c r="U91" s="17">
        <v>1</v>
      </c>
      <c r="V91" s="17"/>
      <c r="W91" s="17">
        <v>1</v>
      </c>
      <c r="X91" s="17">
        <v>1</v>
      </c>
      <c r="Y91" s="17"/>
      <c r="Z91" s="17"/>
      <c r="AA91" s="17"/>
      <c r="AB91" s="17"/>
      <c r="AC91" s="51">
        <f t="shared" si="5"/>
        <v>0</v>
      </c>
      <c r="AE91" s="17"/>
      <c r="AF91" s="17">
        <v>50</v>
      </c>
      <c r="AG91" s="17"/>
      <c r="AH91" s="17"/>
      <c r="AI91" s="17">
        <v>10</v>
      </c>
      <c r="AJ91" s="14"/>
    </row>
    <row r="92" spans="1:36" ht="23.25" customHeight="1">
      <c r="A92" s="14" t="s">
        <v>39</v>
      </c>
      <c r="B92" s="215"/>
      <c r="C92" s="49" t="s">
        <v>148</v>
      </c>
      <c r="D92" s="31" t="s">
        <v>149</v>
      </c>
      <c r="E92" s="37" t="s">
        <v>138</v>
      </c>
      <c r="F92" s="14">
        <v>1</v>
      </c>
      <c r="G92" s="17">
        <v>2</v>
      </c>
      <c r="H92" s="17">
        <v>10</v>
      </c>
      <c r="I92" s="17"/>
      <c r="J92" s="17"/>
      <c r="K92" s="17">
        <v>1</v>
      </c>
      <c r="L92" s="17"/>
      <c r="M92" s="17"/>
      <c r="N92" s="3">
        <v>1</v>
      </c>
      <c r="O92" s="14"/>
      <c r="P92" s="17">
        <v>1</v>
      </c>
      <c r="Q92" s="17">
        <v>2</v>
      </c>
      <c r="R92" s="17"/>
      <c r="S92" s="17"/>
      <c r="T92" s="17">
        <v>1</v>
      </c>
      <c r="U92" s="17">
        <v>1</v>
      </c>
      <c r="V92" s="17"/>
      <c r="W92" s="17">
        <v>1</v>
      </c>
      <c r="X92" s="17">
        <v>1</v>
      </c>
      <c r="Y92" s="17"/>
      <c r="Z92" s="17"/>
      <c r="AA92" s="17"/>
      <c r="AB92" s="17"/>
      <c r="AC92" s="51">
        <f t="shared" si="5"/>
        <v>0</v>
      </c>
      <c r="AE92" s="17"/>
      <c r="AF92" s="17">
        <v>60</v>
      </c>
      <c r="AG92" s="17"/>
      <c r="AH92" s="17"/>
      <c r="AI92" s="17">
        <v>10</v>
      </c>
      <c r="AJ92" s="14"/>
    </row>
    <row r="93" spans="1:36" ht="23.25" customHeight="1">
      <c r="A93" s="14" t="s">
        <v>39</v>
      </c>
      <c r="B93" s="284"/>
      <c r="C93" s="52" t="s">
        <v>150</v>
      </c>
      <c r="D93" s="22" t="s">
        <v>145</v>
      </c>
      <c r="E93" s="53" t="s">
        <v>138</v>
      </c>
      <c r="F93" s="54">
        <v>1</v>
      </c>
      <c r="G93" s="55"/>
      <c r="H93" s="55"/>
      <c r="I93" s="55"/>
      <c r="J93" s="55"/>
      <c r="K93" s="55"/>
      <c r="L93" s="55"/>
      <c r="M93" s="55"/>
      <c r="O93" s="54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6">
        <f t="shared" si="5"/>
        <v>0</v>
      </c>
      <c r="AE93" s="55"/>
      <c r="AF93" s="55">
        <v>60</v>
      </c>
      <c r="AG93" s="55"/>
      <c r="AH93" s="55"/>
      <c r="AI93" s="55">
        <v>10</v>
      </c>
      <c r="AJ93" s="54"/>
    </row>
    <row r="94" spans="1:36" s="63" customFormat="1" ht="23.25" customHeight="1">
      <c r="A94" s="57"/>
      <c r="B94" s="337" t="s">
        <v>151</v>
      </c>
      <c r="C94" s="338"/>
      <c r="D94" s="59"/>
      <c r="E94" s="60"/>
      <c r="F94" s="61"/>
      <c r="G94" s="62"/>
      <c r="H94" s="62"/>
      <c r="I94" s="62"/>
      <c r="J94" s="62"/>
      <c r="K94" s="62"/>
      <c r="L94" s="62"/>
      <c r="M94" s="62"/>
      <c r="O94" s="61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4"/>
      <c r="AE94" s="62"/>
      <c r="AF94" s="62"/>
      <c r="AG94" s="62"/>
      <c r="AH94" s="62"/>
      <c r="AI94" s="62"/>
      <c r="AJ94" s="62"/>
    </row>
    <row r="95" spans="1:36" ht="12" customHeight="1">
      <c r="A95" s="14" t="s">
        <v>39</v>
      </c>
      <c r="B95" s="215"/>
      <c r="C95" s="30" t="s">
        <v>152</v>
      </c>
      <c r="D95" s="15" t="s">
        <v>153</v>
      </c>
      <c r="E95" s="16"/>
      <c r="F95" s="14"/>
      <c r="G95" s="17"/>
      <c r="H95" s="17"/>
      <c r="I95" s="17"/>
      <c r="J95" s="17"/>
      <c r="K95" s="17"/>
      <c r="L95" s="17"/>
      <c r="M95" s="17"/>
      <c r="N95" s="17"/>
      <c r="O95" s="14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8"/>
      <c r="AD95" s="14"/>
      <c r="AE95" s="17"/>
      <c r="AF95" s="17"/>
      <c r="AG95" s="17"/>
      <c r="AH95" s="17"/>
      <c r="AI95" s="17"/>
      <c r="AJ95" s="17"/>
    </row>
    <row r="96" spans="1:36" ht="12" customHeight="1">
      <c r="A96" s="14" t="s">
        <v>39</v>
      </c>
      <c r="B96" s="215"/>
      <c r="C96" s="30" t="s">
        <v>154</v>
      </c>
      <c r="D96" s="15" t="s">
        <v>153</v>
      </c>
      <c r="E96" s="16"/>
      <c r="F96" s="14"/>
      <c r="G96" s="17"/>
      <c r="H96" s="17"/>
      <c r="I96" s="17"/>
      <c r="J96" s="17"/>
      <c r="K96" s="17"/>
      <c r="L96" s="17"/>
      <c r="M96" s="17"/>
      <c r="N96" s="17"/>
      <c r="O96" s="14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8"/>
      <c r="AD96" s="14"/>
      <c r="AE96" s="17"/>
      <c r="AF96" s="17"/>
      <c r="AG96" s="17"/>
      <c r="AH96" s="17"/>
      <c r="AI96" s="17"/>
      <c r="AJ96" s="17"/>
    </row>
    <row r="97" spans="1:36" ht="12" customHeight="1">
      <c r="A97" s="14" t="s">
        <v>39</v>
      </c>
      <c r="B97" s="215"/>
      <c r="C97" s="30" t="s">
        <v>155</v>
      </c>
      <c r="D97" s="15" t="s">
        <v>153</v>
      </c>
      <c r="E97" s="16"/>
      <c r="F97" s="14"/>
      <c r="G97" s="17"/>
      <c r="H97" s="17"/>
      <c r="I97" s="17"/>
      <c r="J97" s="17"/>
      <c r="K97" s="17"/>
      <c r="L97" s="17"/>
      <c r="M97" s="17"/>
      <c r="N97" s="17"/>
      <c r="O97" s="14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8"/>
      <c r="AD97" s="14"/>
      <c r="AE97" s="17"/>
      <c r="AF97" s="17"/>
      <c r="AG97" s="17"/>
      <c r="AH97" s="17"/>
      <c r="AI97" s="17"/>
      <c r="AJ97" s="17"/>
    </row>
    <row r="98" spans="1:36" ht="12" customHeight="1">
      <c r="A98" s="14" t="s">
        <v>39</v>
      </c>
      <c r="B98" s="215"/>
      <c r="C98" s="30" t="s">
        <v>156</v>
      </c>
      <c r="D98" s="15" t="s">
        <v>157</v>
      </c>
      <c r="E98" s="16"/>
      <c r="F98" s="14"/>
      <c r="G98" s="17"/>
      <c r="H98" s="17"/>
      <c r="I98" s="17"/>
      <c r="J98" s="17"/>
      <c r="K98" s="17"/>
      <c r="L98" s="17"/>
      <c r="M98" s="17"/>
      <c r="N98" s="17"/>
      <c r="O98" s="14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8"/>
      <c r="AD98" s="14"/>
      <c r="AE98" s="17"/>
      <c r="AF98" s="17"/>
      <c r="AG98" s="17"/>
      <c r="AH98" s="17"/>
      <c r="AI98" s="17"/>
      <c r="AJ98" s="17"/>
    </row>
    <row r="99" spans="1:36" ht="12" customHeight="1">
      <c r="A99" s="14" t="s">
        <v>39</v>
      </c>
      <c r="B99" s="215"/>
      <c r="C99" s="30" t="s">
        <v>158</v>
      </c>
      <c r="D99" s="15" t="s">
        <v>157</v>
      </c>
      <c r="E99" s="16"/>
      <c r="F99" s="14"/>
      <c r="G99" s="17"/>
      <c r="H99" s="17"/>
      <c r="I99" s="17"/>
      <c r="J99" s="17"/>
      <c r="K99" s="17"/>
      <c r="L99" s="17"/>
      <c r="M99" s="17"/>
      <c r="N99" s="17"/>
      <c r="O99" s="14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8"/>
      <c r="AD99" s="14"/>
      <c r="AE99" s="17"/>
      <c r="AF99" s="17"/>
      <c r="AG99" s="17"/>
      <c r="AH99" s="17"/>
      <c r="AI99" s="17"/>
      <c r="AJ99" s="17"/>
    </row>
    <row r="100" spans="1:36" ht="12" customHeight="1">
      <c r="A100" s="14" t="s">
        <v>39</v>
      </c>
      <c r="B100" s="215"/>
      <c r="C100" s="30" t="s">
        <v>159</v>
      </c>
      <c r="D100" s="15" t="s">
        <v>157</v>
      </c>
      <c r="E100" s="16"/>
      <c r="F100" s="14"/>
      <c r="G100" s="17"/>
      <c r="H100" s="17"/>
      <c r="I100" s="17"/>
      <c r="J100" s="17"/>
      <c r="K100" s="17"/>
      <c r="L100" s="17"/>
      <c r="M100" s="17"/>
      <c r="N100" s="17"/>
      <c r="O100" s="14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8"/>
      <c r="AD100" s="14"/>
      <c r="AE100" s="17"/>
      <c r="AF100" s="17"/>
      <c r="AG100" s="17"/>
      <c r="AH100" s="17"/>
      <c r="AI100" s="17"/>
      <c r="AJ100" s="17"/>
    </row>
    <row r="101" spans="1:36" ht="12" customHeight="1">
      <c r="A101" s="14" t="s">
        <v>39</v>
      </c>
      <c r="B101" s="215"/>
      <c r="C101" s="30" t="s">
        <v>160</v>
      </c>
      <c r="D101" s="15" t="s">
        <v>161</v>
      </c>
      <c r="E101" s="16"/>
      <c r="F101" s="14"/>
      <c r="G101" s="17"/>
      <c r="H101" s="17"/>
      <c r="I101" s="17"/>
      <c r="J101" s="17"/>
      <c r="K101" s="17"/>
      <c r="L101" s="17"/>
      <c r="M101" s="17"/>
      <c r="N101" s="17"/>
      <c r="O101" s="14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8"/>
      <c r="AD101" s="14"/>
      <c r="AE101" s="17"/>
      <c r="AF101" s="17"/>
      <c r="AG101" s="17"/>
      <c r="AH101" s="17"/>
      <c r="AI101" s="17"/>
      <c r="AJ101" s="17"/>
    </row>
    <row r="102" spans="1:36" ht="12" customHeight="1">
      <c r="A102" s="14" t="s">
        <v>39</v>
      </c>
      <c r="B102" s="215"/>
      <c r="C102" s="30" t="s">
        <v>162</v>
      </c>
      <c r="D102" s="15" t="s">
        <v>161</v>
      </c>
      <c r="E102" s="16"/>
      <c r="F102" s="14"/>
      <c r="G102" s="17"/>
      <c r="H102" s="17"/>
      <c r="I102" s="17"/>
      <c r="J102" s="17"/>
      <c r="K102" s="17"/>
      <c r="L102" s="17"/>
      <c r="M102" s="17"/>
      <c r="N102" s="17"/>
      <c r="O102" s="14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8"/>
      <c r="AD102" s="14"/>
      <c r="AE102" s="17"/>
      <c r="AF102" s="17"/>
      <c r="AG102" s="17"/>
      <c r="AH102" s="17"/>
      <c r="AI102" s="17"/>
      <c r="AJ102" s="17"/>
    </row>
    <row r="103" spans="1:36" ht="12" customHeight="1">
      <c r="A103" s="14" t="s">
        <v>39</v>
      </c>
      <c r="B103" s="215"/>
      <c r="C103" s="30" t="s">
        <v>163</v>
      </c>
      <c r="D103" s="15" t="s">
        <v>153</v>
      </c>
      <c r="E103" s="16"/>
      <c r="F103" s="14"/>
      <c r="G103" s="17"/>
      <c r="H103" s="17"/>
      <c r="I103" s="17"/>
      <c r="J103" s="17"/>
      <c r="K103" s="17"/>
      <c r="L103" s="17"/>
      <c r="M103" s="17"/>
      <c r="N103" s="17"/>
      <c r="O103" s="14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8"/>
      <c r="AD103" s="14"/>
      <c r="AE103" s="17"/>
      <c r="AF103" s="17"/>
      <c r="AG103" s="17"/>
      <c r="AH103" s="17"/>
      <c r="AI103" s="17"/>
      <c r="AJ103" s="17"/>
    </row>
    <row r="104" spans="1:36" ht="12" customHeight="1">
      <c r="A104" s="14" t="s">
        <v>39</v>
      </c>
      <c r="B104" s="215"/>
      <c r="C104" s="30" t="s">
        <v>164</v>
      </c>
      <c r="D104" s="15" t="s">
        <v>153</v>
      </c>
      <c r="E104" s="16"/>
      <c r="F104" s="14"/>
      <c r="G104" s="17"/>
      <c r="H104" s="17"/>
      <c r="I104" s="17"/>
      <c r="J104" s="17"/>
      <c r="K104" s="17"/>
      <c r="L104" s="17"/>
      <c r="M104" s="17"/>
      <c r="N104" s="17"/>
      <c r="O104" s="14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8"/>
      <c r="AD104" s="14"/>
      <c r="AE104" s="17"/>
      <c r="AF104" s="17"/>
      <c r="AG104" s="17"/>
      <c r="AH104" s="17"/>
      <c r="AI104" s="17"/>
      <c r="AJ104" s="17"/>
    </row>
    <row r="105" spans="1:36" ht="12" customHeight="1">
      <c r="A105" s="14" t="s">
        <v>39</v>
      </c>
      <c r="B105" s="215"/>
      <c r="C105" s="30" t="s">
        <v>165</v>
      </c>
      <c r="D105" s="15" t="s">
        <v>153</v>
      </c>
      <c r="E105" s="16"/>
      <c r="F105" s="14"/>
      <c r="G105" s="17"/>
      <c r="H105" s="17"/>
      <c r="I105" s="17"/>
      <c r="J105" s="17"/>
      <c r="K105" s="17"/>
      <c r="L105" s="17"/>
      <c r="M105" s="17"/>
      <c r="N105" s="17"/>
      <c r="O105" s="14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8"/>
      <c r="AD105" s="14"/>
      <c r="AE105" s="17"/>
      <c r="AF105" s="17"/>
      <c r="AG105" s="17"/>
      <c r="AH105" s="17"/>
      <c r="AI105" s="17"/>
      <c r="AJ105" s="17"/>
    </row>
    <row r="106" spans="1:36" ht="12" customHeight="1">
      <c r="A106" s="14" t="s">
        <v>39</v>
      </c>
      <c r="B106" s="215"/>
      <c r="C106" s="30" t="s">
        <v>166</v>
      </c>
      <c r="D106" s="15" t="s">
        <v>157</v>
      </c>
      <c r="E106" s="16"/>
      <c r="F106" s="14"/>
      <c r="G106" s="17"/>
      <c r="H106" s="17"/>
      <c r="I106" s="17"/>
      <c r="J106" s="17"/>
      <c r="K106" s="17"/>
      <c r="L106" s="17"/>
      <c r="M106" s="17"/>
      <c r="N106" s="17"/>
      <c r="O106" s="14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8"/>
      <c r="AD106" s="14"/>
      <c r="AE106" s="17"/>
      <c r="AF106" s="17"/>
      <c r="AG106" s="17"/>
      <c r="AH106" s="17"/>
      <c r="AI106" s="17"/>
      <c r="AJ106" s="17"/>
    </row>
    <row r="107" spans="1:36" ht="12" customHeight="1">
      <c r="A107" s="14" t="s">
        <v>39</v>
      </c>
      <c r="B107" s="215"/>
      <c r="C107" s="30" t="s">
        <v>167</v>
      </c>
      <c r="D107" s="15" t="s">
        <v>157</v>
      </c>
      <c r="E107" s="16"/>
      <c r="F107" s="14"/>
      <c r="G107" s="17"/>
      <c r="H107" s="17"/>
      <c r="I107" s="17"/>
      <c r="J107" s="17"/>
      <c r="K107" s="17"/>
      <c r="L107" s="17"/>
      <c r="M107" s="17"/>
      <c r="N107" s="17"/>
      <c r="O107" s="14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8"/>
      <c r="AD107" s="14"/>
      <c r="AE107" s="17"/>
      <c r="AF107" s="17"/>
      <c r="AG107" s="17"/>
      <c r="AH107" s="17"/>
      <c r="AI107" s="17"/>
      <c r="AJ107" s="17"/>
    </row>
    <row r="108" spans="1:36" ht="12" customHeight="1">
      <c r="A108" s="14" t="s">
        <v>39</v>
      </c>
      <c r="B108" s="215"/>
      <c r="C108" s="30" t="s">
        <v>168</v>
      </c>
      <c r="D108" s="15" t="s">
        <v>161</v>
      </c>
      <c r="E108" s="16"/>
      <c r="F108" s="14"/>
      <c r="G108" s="17"/>
      <c r="H108" s="17"/>
      <c r="I108" s="17"/>
      <c r="J108" s="17"/>
      <c r="K108" s="17"/>
      <c r="L108" s="17"/>
      <c r="M108" s="17"/>
      <c r="N108" s="17"/>
      <c r="O108" s="14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8"/>
      <c r="AD108" s="14"/>
      <c r="AE108" s="17"/>
      <c r="AF108" s="17"/>
      <c r="AG108" s="17"/>
      <c r="AH108" s="17"/>
      <c r="AI108" s="17"/>
      <c r="AJ108" s="17"/>
    </row>
    <row r="109" spans="1:36" ht="12" customHeight="1">
      <c r="A109" s="14" t="s">
        <v>39</v>
      </c>
      <c r="B109" s="215"/>
      <c r="C109" s="30" t="s">
        <v>169</v>
      </c>
      <c r="D109" s="15" t="s">
        <v>161</v>
      </c>
      <c r="E109" s="16"/>
      <c r="F109" s="14"/>
      <c r="G109" s="17"/>
      <c r="H109" s="17"/>
      <c r="I109" s="17"/>
      <c r="J109" s="17"/>
      <c r="K109" s="17"/>
      <c r="L109" s="17"/>
      <c r="M109" s="17"/>
      <c r="N109" s="17"/>
      <c r="O109" s="14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8"/>
      <c r="AD109" s="14"/>
      <c r="AE109" s="17"/>
      <c r="AF109" s="17"/>
      <c r="AG109" s="17"/>
      <c r="AH109" s="17"/>
      <c r="AI109" s="17"/>
      <c r="AJ109" s="17"/>
    </row>
    <row r="110" spans="1:36" ht="12" customHeight="1" thickBot="1">
      <c r="A110" s="14" t="s">
        <v>39</v>
      </c>
      <c r="B110" s="215"/>
      <c r="C110" s="30" t="s">
        <v>170</v>
      </c>
      <c r="D110" s="15" t="s">
        <v>161</v>
      </c>
      <c r="E110" s="16"/>
      <c r="F110" s="14"/>
      <c r="G110" s="17"/>
      <c r="H110" s="17"/>
      <c r="I110" s="17"/>
      <c r="J110" s="17"/>
      <c r="K110" s="17"/>
      <c r="L110" s="17"/>
      <c r="M110" s="17"/>
      <c r="N110" s="17"/>
      <c r="O110" s="14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8"/>
      <c r="AD110" s="14"/>
      <c r="AE110" s="17"/>
      <c r="AF110" s="17"/>
      <c r="AG110" s="17"/>
      <c r="AH110" s="17"/>
      <c r="AI110" s="17"/>
      <c r="AJ110" s="17"/>
    </row>
    <row r="111" spans="1:36" s="67" customFormat="1" ht="12.75">
      <c r="A111" s="14" t="s">
        <v>39</v>
      </c>
      <c r="B111" s="337" t="s">
        <v>171</v>
      </c>
      <c r="C111" s="339"/>
      <c r="D111" s="65"/>
      <c r="E111" s="58">
        <v>11</v>
      </c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6"/>
    </row>
    <row r="112" spans="1:36" ht="12.75">
      <c r="A112" s="14" t="s">
        <v>39</v>
      </c>
      <c r="B112" s="50"/>
      <c r="C112" s="68" t="s">
        <v>172</v>
      </c>
      <c r="D112" s="69" t="s">
        <v>173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15"/>
    </row>
    <row r="113" spans="1:36" ht="12.75">
      <c r="A113" s="14" t="s">
        <v>39</v>
      </c>
      <c r="B113" s="50"/>
      <c r="C113" s="68" t="s">
        <v>174</v>
      </c>
      <c r="D113" s="69" t="s">
        <v>173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15"/>
    </row>
    <row r="114" spans="1:36" ht="12.75">
      <c r="A114" s="14" t="s">
        <v>39</v>
      </c>
      <c r="B114" s="50"/>
      <c r="C114" s="68" t="s">
        <v>175</v>
      </c>
      <c r="D114" s="69" t="s">
        <v>173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15"/>
    </row>
    <row r="115" spans="1:36" ht="12.75">
      <c r="A115" s="14" t="s">
        <v>39</v>
      </c>
      <c r="B115" s="50"/>
      <c r="C115" s="68" t="s">
        <v>176</v>
      </c>
      <c r="D115" s="69" t="s">
        <v>173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15"/>
    </row>
    <row r="116" spans="1:36" ht="12.75">
      <c r="A116" s="14" t="s">
        <v>39</v>
      </c>
      <c r="B116" s="50"/>
      <c r="C116" s="68" t="s">
        <v>177</v>
      </c>
      <c r="D116" s="69" t="s">
        <v>173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15"/>
    </row>
    <row r="117" spans="1:36" ht="12.75">
      <c r="A117" s="14" t="s">
        <v>39</v>
      </c>
      <c r="B117" s="50"/>
      <c r="C117" s="68" t="s">
        <v>178</v>
      </c>
      <c r="D117" s="69" t="s">
        <v>173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15"/>
    </row>
    <row r="118" spans="1:36" ht="12.75">
      <c r="A118" s="14" t="s">
        <v>39</v>
      </c>
      <c r="B118" s="50"/>
      <c r="C118" s="68" t="s">
        <v>179</v>
      </c>
      <c r="D118" s="69" t="s">
        <v>173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15"/>
    </row>
    <row r="119" spans="1:36" ht="12.75">
      <c r="A119" s="14" t="s">
        <v>39</v>
      </c>
      <c r="B119" s="50"/>
      <c r="C119" s="68" t="s">
        <v>180</v>
      </c>
      <c r="D119" s="69" t="s">
        <v>173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15"/>
    </row>
    <row r="120" spans="1:36" ht="12.75">
      <c r="A120" s="14" t="s">
        <v>39</v>
      </c>
      <c r="B120" s="50"/>
      <c r="C120" s="68" t="s">
        <v>181</v>
      </c>
      <c r="D120" s="69" t="s">
        <v>173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15"/>
    </row>
    <row r="121" spans="1:36" ht="12.75">
      <c r="A121" s="14" t="s">
        <v>39</v>
      </c>
      <c r="B121" s="50"/>
      <c r="C121" s="70" t="s">
        <v>182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15"/>
    </row>
    <row r="122" spans="1:36" ht="51">
      <c r="A122" s="14" t="s">
        <v>39</v>
      </c>
      <c r="B122" s="50"/>
      <c r="C122" s="68" t="s">
        <v>183</v>
      </c>
      <c r="D122" s="53" t="s">
        <v>184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15"/>
    </row>
    <row r="123" spans="1:36" ht="12.75">
      <c r="A123" s="14" t="s">
        <v>39</v>
      </c>
      <c r="B123" s="50"/>
      <c r="C123" s="68" t="s">
        <v>185</v>
      </c>
      <c r="D123" s="69" t="s">
        <v>173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15"/>
    </row>
    <row r="124" spans="1:36" ht="25.5">
      <c r="A124" s="14" t="s">
        <v>39</v>
      </c>
      <c r="B124" s="50"/>
      <c r="C124" s="68" t="s">
        <v>186</v>
      </c>
      <c r="D124" s="69" t="s">
        <v>187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15"/>
    </row>
    <row r="125" spans="1:36" ht="25.5">
      <c r="A125" s="14" t="s">
        <v>39</v>
      </c>
      <c r="B125" s="50"/>
      <c r="C125" s="68" t="s">
        <v>188</v>
      </c>
      <c r="D125" s="69" t="s">
        <v>189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15"/>
    </row>
    <row r="126" spans="1:36" ht="25.5">
      <c r="A126" s="14" t="s">
        <v>39</v>
      </c>
      <c r="B126" s="55"/>
      <c r="C126" s="71" t="s">
        <v>190</v>
      </c>
      <c r="D126" s="72" t="s">
        <v>191</v>
      </c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3"/>
    </row>
    <row r="127" spans="1:36" ht="12.75">
      <c r="A127" s="14" t="s">
        <v>39</v>
      </c>
      <c r="B127" s="50"/>
      <c r="C127" s="74" t="s">
        <v>192</v>
      </c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</row>
    <row r="128" spans="1:36" ht="12.75">
      <c r="A128" s="14" t="s">
        <v>39</v>
      </c>
      <c r="B128" s="50"/>
      <c r="C128" s="74" t="s">
        <v>193</v>
      </c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</row>
    <row r="129" spans="1:36" ht="12.75">
      <c r="A129" s="14" t="s">
        <v>39</v>
      </c>
      <c r="B129" s="50"/>
      <c r="C129" s="70" t="s">
        <v>194</v>
      </c>
      <c r="D129" s="68"/>
      <c r="E129" s="68"/>
      <c r="F129" s="75">
        <v>103</v>
      </c>
      <c r="G129" s="75">
        <v>62</v>
      </c>
      <c r="H129" s="75">
        <v>186</v>
      </c>
      <c r="I129" s="75">
        <v>80</v>
      </c>
      <c r="J129" s="75">
        <v>0</v>
      </c>
      <c r="K129" s="75">
        <v>9</v>
      </c>
      <c r="L129" s="75">
        <v>2</v>
      </c>
      <c r="M129" s="75">
        <v>29</v>
      </c>
      <c r="N129" s="75">
        <v>17</v>
      </c>
      <c r="O129" s="75">
        <v>46</v>
      </c>
      <c r="P129" s="75">
        <v>24</v>
      </c>
      <c r="Q129" s="75">
        <v>26</v>
      </c>
      <c r="R129" s="75">
        <v>5</v>
      </c>
      <c r="S129" s="75">
        <v>0</v>
      </c>
      <c r="T129" s="75">
        <v>50</v>
      </c>
      <c r="U129" s="75">
        <v>51</v>
      </c>
      <c r="V129" s="75">
        <v>25</v>
      </c>
      <c r="W129" s="75">
        <v>15</v>
      </c>
      <c r="X129" s="75">
        <v>14</v>
      </c>
      <c r="Y129" s="75">
        <v>34</v>
      </c>
      <c r="Z129" s="75">
        <v>2</v>
      </c>
      <c r="AA129" s="75">
        <v>30</v>
      </c>
      <c r="AB129" s="75">
        <v>30</v>
      </c>
      <c r="AC129" s="75">
        <v>73</v>
      </c>
      <c r="AD129" s="75">
        <v>9</v>
      </c>
      <c r="AE129" s="75">
        <v>13</v>
      </c>
      <c r="AF129" s="75">
        <v>640</v>
      </c>
      <c r="AG129" s="75">
        <v>7</v>
      </c>
      <c r="AH129" s="75">
        <v>10</v>
      </c>
      <c r="AI129" s="75">
        <v>112</v>
      </c>
      <c r="AJ129" s="75">
        <v>95</v>
      </c>
    </row>
    <row r="130" spans="1:36" ht="12.75">
      <c r="A130" s="14"/>
      <c r="B130" s="215"/>
      <c r="C130" s="76"/>
      <c r="D130" s="77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</row>
    <row r="131" spans="1:36" s="83" customFormat="1" ht="12.75">
      <c r="A131" s="79" t="s">
        <v>195</v>
      </c>
      <c r="B131" s="314"/>
      <c r="C131" s="80" t="s">
        <v>196</v>
      </c>
      <c r="D131" s="79">
        <f aca="true" t="shared" si="6" ref="D131:AJ131">D132+D145+D165+D172+D174+D177</f>
        <v>1</v>
      </c>
      <c r="E131" s="81">
        <f t="shared" si="6"/>
        <v>49</v>
      </c>
      <c r="F131" s="82">
        <f t="shared" si="6"/>
        <v>51</v>
      </c>
      <c r="G131" s="82">
        <f t="shared" si="6"/>
        <v>54</v>
      </c>
      <c r="H131" s="82">
        <f t="shared" si="6"/>
        <v>45</v>
      </c>
      <c r="I131" s="82">
        <f t="shared" si="6"/>
        <v>0</v>
      </c>
      <c r="J131" s="82">
        <f t="shared" si="6"/>
        <v>0</v>
      </c>
      <c r="K131" s="82">
        <f t="shared" si="6"/>
        <v>0</v>
      </c>
      <c r="L131" s="82">
        <f t="shared" si="6"/>
        <v>4</v>
      </c>
      <c r="M131" s="82">
        <f t="shared" si="6"/>
        <v>0</v>
      </c>
      <c r="N131" s="82">
        <f t="shared" si="6"/>
        <v>15</v>
      </c>
      <c r="O131" s="82">
        <f t="shared" si="6"/>
        <v>18</v>
      </c>
      <c r="P131" s="82">
        <f t="shared" si="6"/>
        <v>16</v>
      </c>
      <c r="Q131" s="82">
        <f t="shared" si="6"/>
        <v>18</v>
      </c>
      <c r="R131" s="82">
        <f t="shared" si="6"/>
        <v>0</v>
      </c>
      <c r="S131" s="82">
        <f t="shared" si="6"/>
        <v>6</v>
      </c>
      <c r="T131" s="82">
        <f t="shared" si="6"/>
        <v>45</v>
      </c>
      <c r="U131" s="82">
        <f t="shared" si="6"/>
        <v>2</v>
      </c>
      <c r="V131" s="82">
        <f t="shared" si="6"/>
        <v>6</v>
      </c>
      <c r="W131" s="82">
        <f t="shared" si="6"/>
        <v>0</v>
      </c>
      <c r="X131" s="82">
        <f t="shared" si="6"/>
        <v>15</v>
      </c>
      <c r="Y131" s="82">
        <f t="shared" si="6"/>
        <v>0</v>
      </c>
      <c r="Z131" s="82">
        <f t="shared" si="6"/>
        <v>0</v>
      </c>
      <c r="AA131" s="82">
        <f t="shared" si="6"/>
        <v>9</v>
      </c>
      <c r="AB131" s="82">
        <f t="shared" si="6"/>
        <v>29</v>
      </c>
      <c r="AC131" s="82">
        <f t="shared" si="6"/>
        <v>56</v>
      </c>
      <c r="AD131" s="82">
        <f t="shared" si="6"/>
        <v>0</v>
      </c>
      <c r="AE131" s="82">
        <f t="shared" si="6"/>
        <v>0</v>
      </c>
      <c r="AF131" s="82">
        <f t="shared" si="6"/>
        <v>386</v>
      </c>
      <c r="AG131" s="82">
        <f t="shared" si="6"/>
        <v>0</v>
      </c>
      <c r="AH131" s="82">
        <f t="shared" si="6"/>
        <v>0</v>
      </c>
      <c r="AI131" s="82">
        <f t="shared" si="6"/>
        <v>0</v>
      </c>
      <c r="AJ131" s="82" t="e">
        <f t="shared" si="6"/>
        <v>#REF!</v>
      </c>
    </row>
    <row r="132" spans="1:36" ht="12.75">
      <c r="A132" s="84" t="s">
        <v>195</v>
      </c>
      <c r="B132" s="128"/>
      <c r="C132" s="85" t="s">
        <v>197</v>
      </c>
      <c r="D132" s="86">
        <f>SUM(D133:D141)</f>
        <v>0</v>
      </c>
      <c r="E132" s="87">
        <v>11</v>
      </c>
      <c r="F132" s="88">
        <f aca="true" t="shared" si="7" ref="F132:AJ132">SUM(F133:F144)</f>
        <v>5</v>
      </c>
      <c r="G132" s="88">
        <f t="shared" si="7"/>
        <v>32</v>
      </c>
      <c r="H132" s="88">
        <f t="shared" si="7"/>
        <v>15</v>
      </c>
      <c r="I132" s="88">
        <f t="shared" si="7"/>
        <v>0</v>
      </c>
      <c r="J132" s="88">
        <f t="shared" si="7"/>
        <v>0</v>
      </c>
      <c r="K132" s="88">
        <f t="shared" si="7"/>
        <v>0</v>
      </c>
      <c r="L132" s="88">
        <f t="shared" si="7"/>
        <v>0</v>
      </c>
      <c r="M132" s="88">
        <f t="shared" si="7"/>
        <v>0</v>
      </c>
      <c r="N132" s="88">
        <f t="shared" si="7"/>
        <v>5</v>
      </c>
      <c r="O132" s="88">
        <f t="shared" si="7"/>
        <v>0</v>
      </c>
      <c r="P132" s="88">
        <f t="shared" si="7"/>
        <v>4</v>
      </c>
      <c r="Q132" s="88">
        <f t="shared" si="7"/>
        <v>0</v>
      </c>
      <c r="R132" s="88">
        <f t="shared" si="7"/>
        <v>0</v>
      </c>
      <c r="S132" s="88">
        <f t="shared" si="7"/>
        <v>0</v>
      </c>
      <c r="T132" s="88">
        <f t="shared" si="7"/>
        <v>27</v>
      </c>
      <c r="U132" s="88">
        <f t="shared" si="7"/>
        <v>2</v>
      </c>
      <c r="V132" s="88">
        <f t="shared" si="7"/>
        <v>0</v>
      </c>
      <c r="W132" s="88">
        <f t="shared" si="7"/>
        <v>0</v>
      </c>
      <c r="X132" s="88">
        <f t="shared" si="7"/>
        <v>9</v>
      </c>
      <c r="Y132" s="88">
        <f t="shared" si="7"/>
        <v>0</v>
      </c>
      <c r="Z132" s="88">
        <f t="shared" si="7"/>
        <v>0</v>
      </c>
      <c r="AA132" s="88">
        <f t="shared" si="7"/>
        <v>9</v>
      </c>
      <c r="AB132" s="88">
        <f t="shared" si="7"/>
        <v>9</v>
      </c>
      <c r="AC132" s="88">
        <f t="shared" si="7"/>
        <v>20</v>
      </c>
      <c r="AD132" s="88">
        <f t="shared" si="7"/>
        <v>0</v>
      </c>
      <c r="AE132" s="88">
        <f t="shared" si="7"/>
        <v>0</v>
      </c>
      <c r="AF132" s="88">
        <f t="shared" si="7"/>
        <v>40</v>
      </c>
      <c r="AG132" s="88">
        <f t="shared" si="7"/>
        <v>0</v>
      </c>
      <c r="AH132" s="88">
        <f t="shared" si="7"/>
        <v>0</v>
      </c>
      <c r="AI132" s="88">
        <f t="shared" si="7"/>
        <v>0</v>
      </c>
      <c r="AJ132" s="88">
        <f t="shared" si="7"/>
        <v>0</v>
      </c>
    </row>
    <row r="133" spans="1:36" ht="12.75">
      <c r="A133" s="84" t="s">
        <v>195</v>
      </c>
      <c r="B133" s="128"/>
      <c r="C133" s="89" t="s">
        <v>198</v>
      </c>
      <c r="D133" s="84"/>
      <c r="E133" s="90" t="s">
        <v>199</v>
      </c>
      <c r="F133" s="91">
        <v>2</v>
      </c>
      <c r="G133" s="92">
        <v>3</v>
      </c>
      <c r="H133" s="92">
        <v>5</v>
      </c>
      <c r="I133" s="92"/>
      <c r="J133" s="92"/>
      <c r="K133" s="92"/>
      <c r="L133" s="92"/>
      <c r="M133" s="93"/>
      <c r="N133" s="92">
        <v>5</v>
      </c>
      <c r="O133" s="91"/>
      <c r="P133" s="92">
        <v>2</v>
      </c>
      <c r="Q133" s="92"/>
      <c r="R133" s="92"/>
      <c r="S133" s="92"/>
      <c r="T133" s="92">
        <v>3</v>
      </c>
      <c r="U133" s="92"/>
      <c r="V133" s="92"/>
      <c r="W133" s="92"/>
      <c r="X133" s="92">
        <v>1</v>
      </c>
      <c r="Y133" s="92"/>
      <c r="Z133" s="92"/>
      <c r="AA133" s="92">
        <v>1</v>
      </c>
      <c r="AB133" s="93">
        <v>1</v>
      </c>
      <c r="AC133" s="91">
        <v>2</v>
      </c>
      <c r="AD133" s="92"/>
      <c r="AE133" s="92"/>
      <c r="AF133" s="92">
        <v>4</v>
      </c>
      <c r="AG133" s="92"/>
      <c r="AH133" s="92"/>
      <c r="AI133" s="92"/>
      <c r="AJ133" s="94"/>
    </row>
    <row r="134" spans="1:36" ht="12.75">
      <c r="A134" s="84" t="s">
        <v>195</v>
      </c>
      <c r="B134" s="128"/>
      <c r="C134" s="89" t="s">
        <v>200</v>
      </c>
      <c r="D134" s="95"/>
      <c r="E134" s="90" t="s">
        <v>199</v>
      </c>
      <c r="F134" s="91">
        <v>2</v>
      </c>
      <c r="G134" s="92">
        <v>3</v>
      </c>
      <c r="H134" s="92">
        <v>5</v>
      </c>
      <c r="I134" s="92"/>
      <c r="J134" s="92"/>
      <c r="K134" s="92"/>
      <c r="L134" s="92"/>
      <c r="M134" s="92"/>
      <c r="N134" s="92"/>
      <c r="O134" s="91"/>
      <c r="P134" s="92">
        <v>2</v>
      </c>
      <c r="Q134" s="92"/>
      <c r="R134" s="92"/>
      <c r="S134" s="92"/>
      <c r="T134" s="92">
        <v>3</v>
      </c>
      <c r="U134" s="92"/>
      <c r="V134" s="92"/>
      <c r="W134" s="92"/>
      <c r="X134" s="92">
        <v>1</v>
      </c>
      <c r="Y134" s="92"/>
      <c r="Z134" s="92"/>
      <c r="AA134" s="92"/>
      <c r="AB134" s="92">
        <v>1</v>
      </c>
      <c r="AC134" s="91">
        <v>2</v>
      </c>
      <c r="AD134" s="92"/>
      <c r="AE134" s="92"/>
      <c r="AF134" s="92">
        <v>4</v>
      </c>
      <c r="AG134" s="92"/>
      <c r="AH134" s="92"/>
      <c r="AI134" s="92"/>
      <c r="AJ134" s="94"/>
    </row>
    <row r="135" spans="1:36" ht="12.75">
      <c r="A135" s="84" t="s">
        <v>195</v>
      </c>
      <c r="B135" s="128"/>
      <c r="C135" s="89" t="s">
        <v>201</v>
      </c>
      <c r="D135" s="84" t="s">
        <v>202</v>
      </c>
      <c r="E135" s="90" t="s">
        <v>199</v>
      </c>
      <c r="F135" s="91">
        <v>1</v>
      </c>
      <c r="G135" s="92">
        <v>2</v>
      </c>
      <c r="H135" s="92">
        <v>5</v>
      </c>
      <c r="I135" s="92"/>
      <c r="J135" s="92"/>
      <c r="K135" s="92"/>
      <c r="L135" s="92"/>
      <c r="M135" s="92"/>
      <c r="N135" s="92"/>
      <c r="O135" s="91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1"/>
      <c r="AD135" s="92"/>
      <c r="AE135" s="92"/>
      <c r="AF135" s="92"/>
      <c r="AG135" s="92"/>
      <c r="AH135" s="92"/>
      <c r="AI135" s="92"/>
      <c r="AJ135" s="94"/>
    </row>
    <row r="136" spans="1:36" ht="12.75">
      <c r="A136" s="84" t="s">
        <v>195</v>
      </c>
      <c r="B136" s="128"/>
      <c r="C136" s="89" t="s">
        <v>203</v>
      </c>
      <c r="D136" s="84" t="s">
        <v>202</v>
      </c>
      <c r="E136" s="90" t="s">
        <v>199</v>
      </c>
      <c r="F136" s="91"/>
      <c r="G136" s="92">
        <v>3</v>
      </c>
      <c r="H136" s="92"/>
      <c r="I136" s="96"/>
      <c r="J136" s="92"/>
      <c r="K136" s="92"/>
      <c r="L136" s="92"/>
      <c r="M136" s="92"/>
      <c r="N136" s="92"/>
      <c r="O136" s="91"/>
      <c r="P136" s="92"/>
      <c r="Q136" s="92"/>
      <c r="R136" s="92"/>
      <c r="S136" s="92"/>
      <c r="T136" s="92">
        <v>3</v>
      </c>
      <c r="U136" s="92"/>
      <c r="V136" s="92"/>
      <c r="W136" s="92"/>
      <c r="X136" s="92">
        <v>1</v>
      </c>
      <c r="Y136" s="92"/>
      <c r="Z136" s="92"/>
      <c r="AA136" s="92">
        <v>2</v>
      </c>
      <c r="AB136" s="92">
        <v>1</v>
      </c>
      <c r="AC136" s="91">
        <v>2</v>
      </c>
      <c r="AD136" s="92"/>
      <c r="AE136" s="92"/>
      <c r="AF136" s="92">
        <v>4</v>
      </c>
      <c r="AG136" s="92"/>
      <c r="AH136" s="92"/>
      <c r="AI136" s="92"/>
      <c r="AJ136" s="94"/>
    </row>
    <row r="137" spans="1:36" ht="12.75">
      <c r="A137" s="84" t="s">
        <v>195</v>
      </c>
      <c r="B137" s="128"/>
      <c r="C137" s="89" t="s">
        <v>204</v>
      </c>
      <c r="D137" s="84" t="s">
        <v>202</v>
      </c>
      <c r="E137" s="90" t="s">
        <v>199</v>
      </c>
      <c r="F137" s="91"/>
      <c r="G137" s="92">
        <v>3</v>
      </c>
      <c r="H137" s="92"/>
      <c r="I137" s="92"/>
      <c r="J137" s="92"/>
      <c r="K137" s="92"/>
      <c r="L137" s="92"/>
      <c r="M137" s="92"/>
      <c r="N137" s="92"/>
      <c r="O137" s="91"/>
      <c r="P137" s="92"/>
      <c r="Q137" s="92"/>
      <c r="R137" s="92"/>
      <c r="S137" s="92"/>
      <c r="T137" s="92"/>
      <c r="U137" s="92">
        <v>2</v>
      </c>
      <c r="V137" s="92"/>
      <c r="W137" s="92"/>
      <c r="X137" s="92"/>
      <c r="Y137" s="92"/>
      <c r="Z137" s="92"/>
      <c r="AA137" s="92">
        <v>2</v>
      </c>
      <c r="AB137" s="92"/>
      <c r="AC137" s="91">
        <v>2</v>
      </c>
      <c r="AD137" s="92"/>
      <c r="AE137" s="92"/>
      <c r="AF137" s="92">
        <v>4</v>
      </c>
      <c r="AG137" s="92"/>
      <c r="AH137" s="92"/>
      <c r="AI137" s="92"/>
      <c r="AJ137" s="94"/>
    </row>
    <row r="138" spans="1:36" ht="12.75">
      <c r="A138" s="84" t="s">
        <v>195</v>
      </c>
      <c r="B138" s="128"/>
      <c r="C138" s="89" t="s">
        <v>205</v>
      </c>
      <c r="D138" s="84" t="s">
        <v>202</v>
      </c>
      <c r="E138" s="90" t="s">
        <v>199</v>
      </c>
      <c r="F138" s="91"/>
      <c r="G138" s="92">
        <v>3</v>
      </c>
      <c r="H138" s="92"/>
      <c r="I138" s="92"/>
      <c r="J138" s="92"/>
      <c r="K138" s="92"/>
      <c r="L138" s="92"/>
      <c r="M138" s="92"/>
      <c r="N138" s="92"/>
      <c r="O138" s="91"/>
      <c r="P138" s="92"/>
      <c r="Q138" s="92"/>
      <c r="R138" s="92"/>
      <c r="S138" s="92"/>
      <c r="T138" s="92">
        <v>3</v>
      </c>
      <c r="U138" s="92"/>
      <c r="V138" s="92"/>
      <c r="W138" s="92"/>
      <c r="X138" s="92">
        <v>1</v>
      </c>
      <c r="Y138" s="92"/>
      <c r="Z138" s="92"/>
      <c r="AA138" s="92"/>
      <c r="AB138" s="92">
        <v>1</v>
      </c>
      <c r="AC138" s="91">
        <v>2</v>
      </c>
      <c r="AD138" s="92"/>
      <c r="AE138" s="92"/>
      <c r="AF138" s="92">
        <v>4</v>
      </c>
      <c r="AG138" s="92"/>
      <c r="AH138" s="92"/>
      <c r="AI138" s="92"/>
      <c r="AJ138" s="94"/>
    </row>
    <row r="139" spans="1:36" ht="12.75">
      <c r="A139" s="84" t="s">
        <v>195</v>
      </c>
      <c r="B139" s="128"/>
      <c r="C139" s="89" t="s">
        <v>206</v>
      </c>
      <c r="D139" s="84" t="s">
        <v>202</v>
      </c>
      <c r="E139" s="90" t="s">
        <v>199</v>
      </c>
      <c r="F139" s="91"/>
      <c r="G139" s="92">
        <v>3</v>
      </c>
      <c r="H139" s="92"/>
      <c r="I139" s="92"/>
      <c r="J139" s="92"/>
      <c r="K139" s="92"/>
      <c r="L139" s="92"/>
      <c r="M139" s="92"/>
      <c r="N139" s="92"/>
      <c r="O139" s="91"/>
      <c r="P139" s="92"/>
      <c r="Q139" s="92"/>
      <c r="R139" s="92"/>
      <c r="S139" s="92"/>
      <c r="T139" s="92">
        <v>3</v>
      </c>
      <c r="U139" s="92"/>
      <c r="V139" s="92"/>
      <c r="W139" s="92"/>
      <c r="X139" s="92">
        <v>1</v>
      </c>
      <c r="Y139" s="92"/>
      <c r="Z139" s="92"/>
      <c r="AA139" s="92">
        <v>2</v>
      </c>
      <c r="AB139" s="92">
        <v>1</v>
      </c>
      <c r="AC139" s="91">
        <v>2</v>
      </c>
      <c r="AD139" s="92"/>
      <c r="AE139" s="92"/>
      <c r="AF139" s="92">
        <v>4</v>
      </c>
      <c r="AG139" s="92"/>
      <c r="AH139" s="92"/>
      <c r="AI139" s="92"/>
      <c r="AJ139" s="94"/>
    </row>
    <row r="140" spans="1:36" ht="12.75">
      <c r="A140" s="84" t="s">
        <v>195</v>
      </c>
      <c r="B140" s="128"/>
      <c r="C140" s="97" t="s">
        <v>207</v>
      </c>
      <c r="D140" s="84" t="s">
        <v>202</v>
      </c>
      <c r="E140" s="90" t="s">
        <v>199</v>
      </c>
      <c r="F140" s="91"/>
      <c r="G140" s="92">
        <v>3</v>
      </c>
      <c r="H140" s="92"/>
      <c r="I140" s="92"/>
      <c r="J140" s="92"/>
      <c r="K140" s="92"/>
      <c r="L140" s="92"/>
      <c r="M140" s="92"/>
      <c r="N140" s="92"/>
      <c r="O140" s="91"/>
      <c r="P140" s="92"/>
      <c r="Q140" s="92"/>
      <c r="R140" s="92"/>
      <c r="S140" s="92"/>
      <c r="T140" s="92">
        <v>3</v>
      </c>
      <c r="U140" s="92"/>
      <c r="V140" s="92"/>
      <c r="W140" s="92"/>
      <c r="X140" s="92">
        <v>1</v>
      </c>
      <c r="Y140" s="92"/>
      <c r="Z140" s="92"/>
      <c r="AA140" s="92">
        <v>2</v>
      </c>
      <c r="AB140" s="92">
        <v>1</v>
      </c>
      <c r="AC140" s="91">
        <v>2</v>
      </c>
      <c r="AD140" s="92"/>
      <c r="AE140" s="92"/>
      <c r="AF140" s="92">
        <v>4</v>
      </c>
      <c r="AG140" s="92"/>
      <c r="AH140" s="92"/>
      <c r="AI140" s="92"/>
      <c r="AJ140" s="94"/>
    </row>
    <row r="141" spans="1:36" ht="12.75">
      <c r="A141" s="84" t="s">
        <v>195</v>
      </c>
      <c r="B141" s="128"/>
      <c r="C141" s="89"/>
      <c r="D141" s="84" t="s">
        <v>202</v>
      </c>
      <c r="E141" s="98"/>
      <c r="F141" s="91"/>
      <c r="G141" s="92"/>
      <c r="H141" s="92"/>
      <c r="I141" s="92"/>
      <c r="J141" s="92"/>
      <c r="K141" s="92"/>
      <c r="L141" s="92"/>
      <c r="M141" s="92"/>
      <c r="N141" s="92"/>
      <c r="O141" s="91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1"/>
      <c r="AD141" s="92"/>
      <c r="AE141" s="92"/>
      <c r="AF141" s="92"/>
      <c r="AG141" s="92"/>
      <c r="AH141" s="92"/>
      <c r="AI141" s="92"/>
      <c r="AJ141" s="94"/>
    </row>
    <row r="142" spans="1:36" ht="12.75">
      <c r="A142" s="84" t="s">
        <v>195</v>
      </c>
      <c r="B142" s="128"/>
      <c r="C142" s="89" t="s">
        <v>208</v>
      </c>
      <c r="D142" s="84" t="s">
        <v>202</v>
      </c>
      <c r="E142" s="90" t="s">
        <v>199</v>
      </c>
      <c r="F142" s="91"/>
      <c r="G142" s="94">
        <v>3</v>
      </c>
      <c r="H142" s="99"/>
      <c r="I142" s="92"/>
      <c r="J142" s="94"/>
      <c r="K142" s="92"/>
      <c r="L142" s="92"/>
      <c r="M142" s="92"/>
      <c r="N142" s="99"/>
      <c r="O142" s="100"/>
      <c r="P142" s="94"/>
      <c r="Q142" s="92"/>
      <c r="R142" s="92"/>
      <c r="S142" s="99"/>
      <c r="T142" s="92">
        <v>3</v>
      </c>
      <c r="U142" s="99"/>
      <c r="V142" s="93"/>
      <c r="W142" s="99"/>
      <c r="X142" s="99">
        <v>1</v>
      </c>
      <c r="Y142" s="92"/>
      <c r="Z142" s="92"/>
      <c r="AA142" s="92"/>
      <c r="AB142" s="94">
        <v>1</v>
      </c>
      <c r="AC142" s="91">
        <v>2</v>
      </c>
      <c r="AD142" s="94"/>
      <c r="AE142" s="99"/>
      <c r="AF142" s="99">
        <v>4</v>
      </c>
      <c r="AG142" s="94"/>
      <c r="AH142" s="94"/>
      <c r="AI142" s="99"/>
      <c r="AJ142" s="99"/>
    </row>
    <row r="143" spans="1:36" ht="12.75">
      <c r="A143" s="84" t="s">
        <v>195</v>
      </c>
      <c r="B143" s="128"/>
      <c r="C143" s="89" t="s">
        <v>209</v>
      </c>
      <c r="D143" s="84" t="s">
        <v>202</v>
      </c>
      <c r="E143" s="90" t="s">
        <v>199</v>
      </c>
      <c r="F143" s="91"/>
      <c r="G143" s="94">
        <v>3</v>
      </c>
      <c r="H143" s="99"/>
      <c r="I143" s="92"/>
      <c r="J143" s="94"/>
      <c r="K143" s="92"/>
      <c r="L143" s="92"/>
      <c r="M143" s="92"/>
      <c r="N143" s="99"/>
      <c r="O143" s="100"/>
      <c r="P143" s="94"/>
      <c r="Q143" s="92"/>
      <c r="R143" s="92"/>
      <c r="S143" s="99"/>
      <c r="T143" s="92">
        <v>3</v>
      </c>
      <c r="U143" s="99"/>
      <c r="V143" s="93"/>
      <c r="W143" s="99"/>
      <c r="X143" s="101">
        <v>1</v>
      </c>
      <c r="Y143" s="92"/>
      <c r="Z143" s="92"/>
      <c r="AA143" s="92"/>
      <c r="AB143" s="94">
        <v>1</v>
      </c>
      <c r="AC143" s="91">
        <v>2</v>
      </c>
      <c r="AD143" s="94"/>
      <c r="AE143" s="99"/>
      <c r="AF143" s="99">
        <v>4</v>
      </c>
      <c r="AG143" s="94"/>
      <c r="AH143" s="94"/>
      <c r="AI143" s="99"/>
      <c r="AJ143" s="99"/>
    </row>
    <row r="144" spans="1:36" ht="12.75">
      <c r="A144" s="84" t="s">
        <v>195</v>
      </c>
      <c r="B144" s="128"/>
      <c r="C144" s="89" t="s">
        <v>210</v>
      </c>
      <c r="D144" s="84" t="s">
        <v>202</v>
      </c>
      <c r="E144" s="90" t="s">
        <v>199</v>
      </c>
      <c r="F144" s="91"/>
      <c r="G144" s="94">
        <v>3</v>
      </c>
      <c r="H144" s="99"/>
      <c r="I144" s="92"/>
      <c r="J144" s="94"/>
      <c r="K144" s="92"/>
      <c r="L144" s="92"/>
      <c r="M144" s="92"/>
      <c r="N144" s="99"/>
      <c r="O144" s="100"/>
      <c r="P144" s="94"/>
      <c r="Q144" s="92"/>
      <c r="R144" s="92"/>
      <c r="S144" s="99"/>
      <c r="T144" s="92">
        <v>3</v>
      </c>
      <c r="U144" s="99"/>
      <c r="V144" s="93"/>
      <c r="W144" s="99"/>
      <c r="X144" s="101">
        <v>1</v>
      </c>
      <c r="Y144" s="92"/>
      <c r="Z144" s="92"/>
      <c r="AA144" s="92"/>
      <c r="AB144" s="94">
        <v>1</v>
      </c>
      <c r="AC144" s="91">
        <v>2</v>
      </c>
      <c r="AD144" s="94"/>
      <c r="AE144" s="99"/>
      <c r="AF144" s="99">
        <v>4</v>
      </c>
      <c r="AG144" s="94"/>
      <c r="AH144" s="94"/>
      <c r="AI144" s="99"/>
      <c r="AJ144" s="99"/>
    </row>
    <row r="145" spans="1:36" ht="12.75">
      <c r="A145" s="84" t="s">
        <v>195</v>
      </c>
      <c r="B145" s="128"/>
      <c r="C145" s="85" t="s">
        <v>57</v>
      </c>
      <c r="D145" s="86">
        <f>SUM(D146:D164)</f>
        <v>1</v>
      </c>
      <c r="E145" s="87">
        <v>27</v>
      </c>
      <c r="F145" s="102">
        <f aca="true" t="shared" si="8" ref="F145:AJ145">SUM(F146:F164)</f>
        <v>34</v>
      </c>
      <c r="G145" s="102">
        <f t="shared" si="8"/>
        <v>0</v>
      </c>
      <c r="H145" s="102">
        <f t="shared" si="8"/>
        <v>0</v>
      </c>
      <c r="I145" s="102">
        <f t="shared" si="8"/>
        <v>0</v>
      </c>
      <c r="J145" s="102">
        <f t="shared" si="8"/>
        <v>0</v>
      </c>
      <c r="K145" s="102">
        <f t="shared" si="8"/>
        <v>0</v>
      </c>
      <c r="L145" s="102">
        <f t="shared" si="8"/>
        <v>0</v>
      </c>
      <c r="M145" s="102">
        <f t="shared" si="8"/>
        <v>0</v>
      </c>
      <c r="N145" s="102">
        <f t="shared" si="8"/>
        <v>0</v>
      </c>
      <c r="O145" s="102">
        <f t="shared" si="8"/>
        <v>18</v>
      </c>
      <c r="P145" s="102">
        <f t="shared" si="8"/>
        <v>0</v>
      </c>
      <c r="Q145" s="102">
        <f t="shared" si="8"/>
        <v>0</v>
      </c>
      <c r="R145" s="102">
        <f t="shared" si="8"/>
        <v>0</v>
      </c>
      <c r="S145" s="102">
        <f t="shared" si="8"/>
        <v>0</v>
      </c>
      <c r="T145" s="102">
        <f t="shared" si="8"/>
        <v>0</v>
      </c>
      <c r="U145" s="102">
        <f t="shared" si="8"/>
        <v>0</v>
      </c>
      <c r="V145" s="102">
        <f t="shared" si="8"/>
        <v>0</v>
      </c>
      <c r="W145" s="102">
        <f t="shared" si="8"/>
        <v>0</v>
      </c>
      <c r="X145" s="102">
        <f t="shared" si="8"/>
        <v>0</v>
      </c>
      <c r="Y145" s="102">
        <f t="shared" si="8"/>
        <v>0</v>
      </c>
      <c r="Z145" s="102">
        <f t="shared" si="8"/>
        <v>0</v>
      </c>
      <c r="AA145" s="102">
        <f t="shared" si="8"/>
        <v>0</v>
      </c>
      <c r="AB145" s="102">
        <f t="shared" si="8"/>
        <v>20</v>
      </c>
      <c r="AC145" s="102">
        <f t="shared" si="8"/>
        <v>14</v>
      </c>
      <c r="AD145" s="102">
        <f t="shared" si="8"/>
        <v>0</v>
      </c>
      <c r="AE145" s="102">
        <f t="shared" si="8"/>
        <v>0</v>
      </c>
      <c r="AF145" s="102">
        <f t="shared" si="8"/>
        <v>50</v>
      </c>
      <c r="AG145" s="102">
        <f t="shared" si="8"/>
        <v>0</v>
      </c>
      <c r="AH145" s="102">
        <f t="shared" si="8"/>
        <v>0</v>
      </c>
      <c r="AI145" s="102">
        <f t="shared" si="8"/>
        <v>0</v>
      </c>
      <c r="AJ145" s="102">
        <f t="shared" si="8"/>
        <v>0</v>
      </c>
    </row>
    <row r="146" spans="1:36" ht="12.75">
      <c r="A146" s="84" t="s">
        <v>195</v>
      </c>
      <c r="B146" s="128"/>
      <c r="C146" s="89" t="s">
        <v>211</v>
      </c>
      <c r="D146" s="103">
        <v>1</v>
      </c>
      <c r="E146" s="90" t="s">
        <v>212</v>
      </c>
      <c r="F146" s="91">
        <v>13</v>
      </c>
      <c r="G146" s="92"/>
      <c r="H146" s="92"/>
      <c r="I146" s="104"/>
      <c r="J146" s="92"/>
      <c r="K146" s="92"/>
      <c r="L146" s="92"/>
      <c r="M146" s="92"/>
      <c r="N146" s="92"/>
      <c r="O146" s="91">
        <v>13</v>
      </c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1"/>
      <c r="AD146" s="92"/>
      <c r="AE146" s="92"/>
      <c r="AF146" s="92"/>
      <c r="AG146" s="92"/>
      <c r="AH146" s="92"/>
      <c r="AI146" s="92"/>
      <c r="AJ146" s="94"/>
    </row>
    <row r="147" spans="1:36" ht="12.75">
      <c r="A147" s="84" t="s">
        <v>195</v>
      </c>
      <c r="B147" s="128"/>
      <c r="C147" s="89" t="s">
        <v>213</v>
      </c>
      <c r="D147" s="103"/>
      <c r="E147" s="90" t="s">
        <v>212</v>
      </c>
      <c r="F147" s="91">
        <v>1</v>
      </c>
      <c r="G147" s="92"/>
      <c r="H147" s="92"/>
      <c r="I147" s="104"/>
      <c r="J147" s="92"/>
      <c r="K147" s="92"/>
      <c r="L147" s="92"/>
      <c r="M147" s="92"/>
      <c r="N147" s="92"/>
      <c r="O147" s="91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1">
        <v>2</v>
      </c>
      <c r="AD147" s="92"/>
      <c r="AE147" s="92"/>
      <c r="AF147" s="92">
        <v>10</v>
      </c>
      <c r="AG147" s="92"/>
      <c r="AH147" s="92"/>
      <c r="AI147" s="92"/>
      <c r="AJ147" s="94"/>
    </row>
    <row r="148" spans="1:36" ht="12.75">
      <c r="A148" s="84" t="s">
        <v>195</v>
      </c>
      <c r="B148" s="128"/>
      <c r="C148" s="89" t="s">
        <v>214</v>
      </c>
      <c r="D148" s="103"/>
      <c r="E148" s="90" t="s">
        <v>212</v>
      </c>
      <c r="F148" s="91">
        <v>1</v>
      </c>
      <c r="G148" s="92"/>
      <c r="H148" s="92"/>
      <c r="I148" s="104"/>
      <c r="J148" s="92"/>
      <c r="K148" s="92"/>
      <c r="L148" s="92"/>
      <c r="M148" s="92"/>
      <c r="N148" s="92"/>
      <c r="O148" s="91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1">
        <v>2</v>
      </c>
      <c r="AD148" s="92"/>
      <c r="AE148" s="92"/>
      <c r="AF148" s="92">
        <v>10</v>
      </c>
      <c r="AG148" s="92"/>
      <c r="AH148" s="92"/>
      <c r="AI148" s="92"/>
      <c r="AJ148" s="94"/>
    </row>
    <row r="149" spans="1:36" ht="12.75">
      <c r="A149" s="84" t="s">
        <v>195</v>
      </c>
      <c r="B149" s="128"/>
      <c r="C149" s="89" t="s">
        <v>215</v>
      </c>
      <c r="D149" s="103"/>
      <c r="E149" s="90" t="s">
        <v>212</v>
      </c>
      <c r="F149" s="91">
        <v>1</v>
      </c>
      <c r="G149" s="92"/>
      <c r="H149" s="92"/>
      <c r="I149" s="104"/>
      <c r="J149" s="92"/>
      <c r="K149" s="92"/>
      <c r="L149" s="92"/>
      <c r="M149" s="92"/>
      <c r="N149" s="92"/>
      <c r="O149" s="91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1">
        <v>2</v>
      </c>
      <c r="AD149" s="92"/>
      <c r="AE149" s="92"/>
      <c r="AF149" s="92">
        <v>6</v>
      </c>
      <c r="AG149" s="92"/>
      <c r="AH149" s="92"/>
      <c r="AI149" s="92"/>
      <c r="AJ149" s="94"/>
    </row>
    <row r="150" spans="1:36" ht="12.75">
      <c r="A150" s="84" t="s">
        <v>195</v>
      </c>
      <c r="B150" s="128"/>
      <c r="C150" s="89" t="s">
        <v>216</v>
      </c>
      <c r="D150" s="103"/>
      <c r="E150" s="90" t="s">
        <v>212</v>
      </c>
      <c r="F150" s="91">
        <v>1</v>
      </c>
      <c r="G150" s="92"/>
      <c r="H150" s="92"/>
      <c r="I150" s="104"/>
      <c r="J150" s="92"/>
      <c r="K150" s="92"/>
      <c r="L150" s="92"/>
      <c r="M150" s="92"/>
      <c r="N150" s="92"/>
      <c r="O150" s="91"/>
      <c r="P150" s="92"/>
      <c r="Q150" s="92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1">
        <v>2</v>
      </c>
      <c r="AD150" s="92"/>
      <c r="AE150" s="92"/>
      <c r="AF150" s="92">
        <v>6</v>
      </c>
      <c r="AG150" s="92"/>
      <c r="AH150" s="92"/>
      <c r="AI150" s="92"/>
      <c r="AJ150" s="94"/>
    </row>
    <row r="151" spans="1:36" ht="12.75">
      <c r="A151" s="84" t="s">
        <v>195</v>
      </c>
      <c r="B151" s="128"/>
      <c r="C151" s="89" t="s">
        <v>217</v>
      </c>
      <c r="D151" s="103"/>
      <c r="E151" s="90" t="s">
        <v>212</v>
      </c>
      <c r="F151" s="91">
        <v>1</v>
      </c>
      <c r="G151" s="92"/>
      <c r="H151" s="92"/>
      <c r="I151" s="104"/>
      <c r="J151" s="92"/>
      <c r="K151" s="92"/>
      <c r="L151" s="92"/>
      <c r="M151" s="92"/>
      <c r="N151" s="92"/>
      <c r="O151" s="91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1">
        <v>2</v>
      </c>
      <c r="AD151" s="92"/>
      <c r="AE151" s="92"/>
      <c r="AF151" s="92">
        <v>6</v>
      </c>
      <c r="AG151" s="92"/>
      <c r="AH151" s="92"/>
      <c r="AI151" s="92"/>
      <c r="AJ151" s="94"/>
    </row>
    <row r="152" spans="1:36" ht="12.75">
      <c r="A152" s="84" t="s">
        <v>195</v>
      </c>
      <c r="B152" s="128"/>
      <c r="C152" s="89" t="s">
        <v>218</v>
      </c>
      <c r="D152" s="103"/>
      <c r="E152" s="90" t="s">
        <v>212</v>
      </c>
      <c r="F152" s="91">
        <v>1</v>
      </c>
      <c r="G152" s="92"/>
      <c r="H152" s="92"/>
      <c r="I152" s="104"/>
      <c r="J152" s="92"/>
      <c r="K152" s="92"/>
      <c r="L152" s="92"/>
      <c r="M152" s="92"/>
      <c r="N152" s="92"/>
      <c r="O152" s="91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1">
        <v>2</v>
      </c>
      <c r="AD152" s="92"/>
      <c r="AE152" s="92"/>
      <c r="AF152" s="92">
        <v>6</v>
      </c>
      <c r="AG152" s="93"/>
      <c r="AH152" s="92"/>
      <c r="AI152" s="92"/>
      <c r="AJ152" s="94"/>
    </row>
    <row r="153" spans="1:36" ht="12.75">
      <c r="A153" s="84" t="s">
        <v>195</v>
      </c>
      <c r="B153" s="315"/>
      <c r="C153" s="105" t="s">
        <v>219</v>
      </c>
      <c r="D153" s="106"/>
      <c r="E153" s="107" t="s">
        <v>212</v>
      </c>
      <c r="F153" s="108">
        <v>1</v>
      </c>
      <c r="G153" s="109"/>
      <c r="H153" s="109"/>
      <c r="I153" s="110"/>
      <c r="J153" s="111"/>
      <c r="K153" s="112"/>
      <c r="L153" s="112"/>
      <c r="M153" s="112"/>
      <c r="N153" s="111"/>
      <c r="O153" s="111"/>
      <c r="P153" s="111"/>
      <c r="Q153" s="109"/>
      <c r="R153" s="109"/>
      <c r="S153" s="109"/>
      <c r="T153" s="109"/>
      <c r="U153" s="111"/>
      <c r="V153" s="111"/>
      <c r="W153" s="109"/>
      <c r="X153" s="109"/>
      <c r="Y153" s="109"/>
      <c r="Z153" s="113"/>
      <c r="AA153" s="109"/>
      <c r="AB153" s="109"/>
      <c r="AC153" s="108">
        <v>2</v>
      </c>
      <c r="AD153" s="109"/>
      <c r="AE153" s="109"/>
      <c r="AF153" s="109">
        <v>6</v>
      </c>
      <c r="AG153" s="109"/>
      <c r="AH153" s="109"/>
      <c r="AI153" s="112"/>
      <c r="AJ153" s="114"/>
    </row>
    <row r="154" spans="1:36" ht="12.75">
      <c r="A154" s="84" t="s">
        <v>195</v>
      </c>
      <c r="B154" s="128"/>
      <c r="C154" s="89" t="s">
        <v>220</v>
      </c>
      <c r="D154" s="103"/>
      <c r="E154" s="90" t="s">
        <v>212</v>
      </c>
      <c r="F154" s="91">
        <v>14</v>
      </c>
      <c r="G154" s="92"/>
      <c r="H154" s="92"/>
      <c r="I154" s="104"/>
      <c r="J154" s="92"/>
      <c r="K154" s="92"/>
      <c r="L154" s="92"/>
      <c r="M154" s="92"/>
      <c r="N154" s="92"/>
      <c r="O154" s="91">
        <v>5</v>
      </c>
      <c r="P154" s="92"/>
      <c r="Q154" s="92"/>
      <c r="R154" s="92"/>
      <c r="S154" s="92"/>
      <c r="T154" s="92"/>
      <c r="U154" s="92"/>
      <c r="V154" s="92"/>
      <c r="W154" s="92"/>
      <c r="X154" s="115"/>
      <c r="Y154" s="115"/>
      <c r="Z154" s="115"/>
      <c r="AA154" s="115"/>
      <c r="AB154" s="115"/>
      <c r="AC154" s="116"/>
      <c r="AD154" s="115"/>
      <c r="AE154" s="115"/>
      <c r="AF154" s="117"/>
      <c r="AG154" s="117"/>
      <c r="AH154" s="115"/>
      <c r="AI154" s="115"/>
      <c r="AJ154" s="118"/>
    </row>
    <row r="155" spans="1:36" ht="12.75">
      <c r="A155" s="84" t="s">
        <v>195</v>
      </c>
      <c r="B155" s="128"/>
      <c r="C155" s="89" t="s">
        <v>221</v>
      </c>
      <c r="D155" s="103"/>
      <c r="E155" s="90" t="s">
        <v>212</v>
      </c>
      <c r="F155" s="91"/>
      <c r="G155" s="92"/>
      <c r="H155" s="92"/>
      <c r="I155" s="104"/>
      <c r="J155" s="92"/>
      <c r="K155" s="92"/>
      <c r="L155" s="92"/>
      <c r="M155" s="92"/>
      <c r="N155" s="92"/>
      <c r="O155" s="119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1"/>
      <c r="AD155" s="92"/>
      <c r="AE155" s="92"/>
      <c r="AF155" s="92"/>
      <c r="AG155" s="92"/>
      <c r="AH155" s="92"/>
      <c r="AI155" s="92"/>
      <c r="AJ155" s="94"/>
    </row>
    <row r="156" spans="1:36" ht="12.75">
      <c r="A156" s="84" t="s">
        <v>195</v>
      </c>
      <c r="B156" s="128"/>
      <c r="C156" s="89" t="s">
        <v>222</v>
      </c>
      <c r="D156" s="103"/>
      <c r="E156" s="90" t="s">
        <v>212</v>
      </c>
      <c r="F156" s="91"/>
      <c r="G156" s="92"/>
      <c r="H156" s="92"/>
      <c r="I156" s="104"/>
      <c r="J156" s="92"/>
      <c r="K156" s="92"/>
      <c r="L156" s="92"/>
      <c r="M156" s="92"/>
      <c r="N156" s="92"/>
      <c r="O156" s="120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1"/>
      <c r="AD156" s="92"/>
      <c r="AE156" s="92"/>
      <c r="AF156" s="92"/>
      <c r="AG156" s="92"/>
      <c r="AH156" s="92"/>
      <c r="AI156" s="92"/>
      <c r="AJ156" s="94"/>
    </row>
    <row r="157" spans="1:36" ht="12.75">
      <c r="A157" s="84" t="s">
        <v>195</v>
      </c>
      <c r="B157" s="128"/>
      <c r="C157" s="89" t="s">
        <v>223</v>
      </c>
      <c r="D157" s="103"/>
      <c r="E157" s="90" t="s">
        <v>212</v>
      </c>
      <c r="F157" s="91"/>
      <c r="G157" s="92"/>
      <c r="H157" s="92"/>
      <c r="I157" s="104"/>
      <c r="J157" s="92"/>
      <c r="K157" s="92"/>
      <c r="L157" s="92"/>
      <c r="M157" s="92"/>
      <c r="N157" s="92"/>
      <c r="O157" s="120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1"/>
      <c r="AD157" s="92"/>
      <c r="AE157" s="92"/>
      <c r="AF157" s="92"/>
      <c r="AG157" s="92"/>
      <c r="AH157" s="92"/>
      <c r="AI157" s="92"/>
      <c r="AJ157" s="94"/>
    </row>
    <row r="158" spans="1:36" ht="12.75">
      <c r="A158" s="84" t="s">
        <v>195</v>
      </c>
      <c r="B158" s="128"/>
      <c r="C158" s="89" t="s">
        <v>224</v>
      </c>
      <c r="D158" s="103"/>
      <c r="E158" s="90" t="s">
        <v>212</v>
      </c>
      <c r="F158" s="91"/>
      <c r="G158" s="92"/>
      <c r="H158" s="92"/>
      <c r="I158" s="104"/>
      <c r="J158" s="92"/>
      <c r="K158" s="92"/>
      <c r="L158" s="92"/>
      <c r="M158" s="92"/>
      <c r="N158" s="92"/>
      <c r="O158" s="116"/>
      <c r="P158" s="92"/>
      <c r="Q158" s="92"/>
      <c r="R158" s="92"/>
      <c r="S158" s="92"/>
      <c r="T158" s="92"/>
      <c r="U158" s="121"/>
      <c r="V158" s="92"/>
      <c r="W158" s="92"/>
      <c r="X158" s="121"/>
      <c r="Y158" s="92"/>
      <c r="Z158" s="92"/>
      <c r="AA158" s="121"/>
      <c r="AB158" s="121"/>
      <c r="AC158" s="91"/>
      <c r="AD158" s="92"/>
      <c r="AE158" s="121"/>
      <c r="AF158" s="121"/>
      <c r="AG158" s="92"/>
      <c r="AH158" s="92"/>
      <c r="AI158" s="92"/>
      <c r="AJ158" s="94"/>
    </row>
    <row r="159" spans="1:36" ht="12.75">
      <c r="A159" s="84" t="s">
        <v>195</v>
      </c>
      <c r="B159" s="128"/>
      <c r="C159" s="89" t="s">
        <v>225</v>
      </c>
      <c r="D159" s="103"/>
      <c r="E159" s="90" t="s">
        <v>226</v>
      </c>
      <c r="F159" s="91"/>
      <c r="G159" s="92"/>
      <c r="H159" s="92"/>
      <c r="I159" s="104"/>
      <c r="J159" s="92"/>
      <c r="K159" s="92"/>
      <c r="L159" s="92"/>
      <c r="M159" s="92"/>
      <c r="N159" s="92"/>
      <c r="O159" s="91"/>
      <c r="P159" s="122"/>
      <c r="Q159" s="109"/>
      <c r="R159" s="109"/>
      <c r="S159" s="123"/>
      <c r="T159" s="123"/>
      <c r="U159" s="121"/>
      <c r="V159" s="121"/>
      <c r="W159" s="121"/>
      <c r="X159" s="121"/>
      <c r="Y159" s="121"/>
      <c r="Z159" s="121"/>
      <c r="AA159" s="121"/>
      <c r="AB159" s="121"/>
      <c r="AC159" s="124"/>
      <c r="AD159" s="121"/>
      <c r="AE159" s="121"/>
      <c r="AF159" s="121"/>
      <c r="AG159" s="121"/>
      <c r="AH159" s="94"/>
      <c r="AI159" s="124"/>
      <c r="AJ159" s="94"/>
    </row>
    <row r="160" spans="1:36" ht="12.75">
      <c r="A160" s="84" t="s">
        <v>195</v>
      </c>
      <c r="B160" s="128"/>
      <c r="C160" s="89" t="s">
        <v>227</v>
      </c>
      <c r="D160" s="103"/>
      <c r="E160" s="90" t="s">
        <v>226</v>
      </c>
      <c r="F160" s="91"/>
      <c r="G160" s="92"/>
      <c r="H160" s="92"/>
      <c r="I160" s="104"/>
      <c r="J160" s="92"/>
      <c r="K160" s="92"/>
      <c r="L160" s="92"/>
      <c r="M160" s="92"/>
      <c r="N160" s="92"/>
      <c r="O160" s="91"/>
      <c r="P160" s="122"/>
      <c r="Q160" s="109"/>
      <c r="R160" s="109"/>
      <c r="S160" s="123"/>
      <c r="T160" s="123"/>
      <c r="U160" s="121"/>
      <c r="V160" s="121"/>
      <c r="W160" s="121"/>
      <c r="X160" s="121"/>
      <c r="Y160" s="121"/>
      <c r="Z160" s="121"/>
      <c r="AA160" s="121"/>
      <c r="AB160" s="121">
        <v>4</v>
      </c>
      <c r="AC160" s="124"/>
      <c r="AD160" s="121"/>
      <c r="AE160" s="121"/>
      <c r="AF160" s="121"/>
      <c r="AG160" s="121"/>
      <c r="AH160" s="94"/>
      <c r="AI160" s="124"/>
      <c r="AJ160" s="94"/>
    </row>
    <row r="161" spans="1:36" ht="12.75">
      <c r="A161" s="84" t="s">
        <v>195</v>
      </c>
      <c r="B161" s="128"/>
      <c r="C161" s="89" t="s">
        <v>228</v>
      </c>
      <c r="D161" s="103"/>
      <c r="E161" s="90" t="s">
        <v>226</v>
      </c>
      <c r="F161" s="91"/>
      <c r="G161" s="92"/>
      <c r="H161" s="92"/>
      <c r="I161" s="104"/>
      <c r="J161" s="92"/>
      <c r="K161" s="92"/>
      <c r="L161" s="92"/>
      <c r="M161" s="92"/>
      <c r="N161" s="92"/>
      <c r="O161" s="91"/>
      <c r="P161" s="122"/>
      <c r="Q161" s="109"/>
      <c r="R161" s="109"/>
      <c r="S161" s="123"/>
      <c r="T161" s="123"/>
      <c r="U161" s="121"/>
      <c r="V161" s="121"/>
      <c r="W161" s="121"/>
      <c r="X161" s="121"/>
      <c r="Y161" s="121"/>
      <c r="Z161" s="121"/>
      <c r="AA161" s="121"/>
      <c r="AB161" s="121">
        <v>4</v>
      </c>
      <c r="AC161" s="124"/>
      <c r="AD161" s="121"/>
      <c r="AE161" s="121"/>
      <c r="AF161" s="121"/>
      <c r="AG161" s="121"/>
      <c r="AH161" s="94"/>
      <c r="AI161" s="124"/>
      <c r="AJ161" s="94"/>
    </row>
    <row r="162" spans="1:36" ht="12.75">
      <c r="A162" s="84" t="s">
        <v>195</v>
      </c>
      <c r="B162" s="128"/>
      <c r="C162" s="89" t="s">
        <v>229</v>
      </c>
      <c r="D162" s="103"/>
      <c r="E162" s="90" t="s">
        <v>226</v>
      </c>
      <c r="F162" s="91"/>
      <c r="G162" s="92"/>
      <c r="H162" s="92"/>
      <c r="I162" s="104"/>
      <c r="J162" s="92"/>
      <c r="K162" s="92"/>
      <c r="L162" s="92"/>
      <c r="M162" s="92"/>
      <c r="N162" s="92"/>
      <c r="O162" s="91"/>
      <c r="P162" s="122"/>
      <c r="Q162" s="109"/>
      <c r="R162" s="109"/>
      <c r="S162" s="123"/>
      <c r="T162" s="123"/>
      <c r="U162" s="121"/>
      <c r="V162" s="121"/>
      <c r="W162" s="121"/>
      <c r="X162" s="121"/>
      <c r="Y162" s="121"/>
      <c r="Z162" s="121"/>
      <c r="AA162" s="121"/>
      <c r="AB162" s="121">
        <v>4</v>
      </c>
      <c r="AC162" s="124"/>
      <c r="AD162" s="121"/>
      <c r="AE162" s="121"/>
      <c r="AF162" s="121"/>
      <c r="AG162" s="121"/>
      <c r="AH162" s="94"/>
      <c r="AI162" s="124"/>
      <c r="AJ162" s="94"/>
    </row>
    <row r="163" spans="1:36" ht="12.75">
      <c r="A163" s="84" t="s">
        <v>195</v>
      </c>
      <c r="B163" s="128"/>
      <c r="C163" s="89" t="s">
        <v>230</v>
      </c>
      <c r="D163" s="103"/>
      <c r="E163" s="90" t="s">
        <v>226</v>
      </c>
      <c r="F163" s="91"/>
      <c r="G163" s="92"/>
      <c r="H163" s="92"/>
      <c r="I163" s="104"/>
      <c r="J163" s="92"/>
      <c r="K163" s="92"/>
      <c r="L163" s="125"/>
      <c r="M163" s="92"/>
      <c r="N163" s="92"/>
      <c r="O163" s="91"/>
      <c r="P163" s="122"/>
      <c r="Q163" s="109"/>
      <c r="R163" s="109"/>
      <c r="S163" s="123"/>
      <c r="T163" s="123"/>
      <c r="U163" s="121"/>
      <c r="V163" s="121"/>
      <c r="W163" s="121"/>
      <c r="X163" s="121"/>
      <c r="Y163" s="121"/>
      <c r="Z163" s="121"/>
      <c r="AA163" s="121"/>
      <c r="AB163" s="121">
        <v>4</v>
      </c>
      <c r="AC163" s="124"/>
      <c r="AD163" s="121"/>
      <c r="AE163" s="121"/>
      <c r="AF163" s="121"/>
      <c r="AG163" s="121"/>
      <c r="AH163" s="94"/>
      <c r="AI163" s="124"/>
      <c r="AJ163" s="94"/>
    </row>
    <row r="164" spans="1:36" ht="12.75">
      <c r="A164" s="84" t="s">
        <v>195</v>
      </c>
      <c r="B164" s="128"/>
      <c r="C164" s="89" t="s">
        <v>231</v>
      </c>
      <c r="D164" s="95"/>
      <c r="E164" s="90" t="s">
        <v>226</v>
      </c>
      <c r="F164" s="91"/>
      <c r="G164" s="92"/>
      <c r="H164" s="92"/>
      <c r="I164" s="104"/>
      <c r="J164" s="92"/>
      <c r="K164" s="92"/>
      <c r="L164" s="125"/>
      <c r="M164" s="92"/>
      <c r="N164" s="92"/>
      <c r="O164" s="116"/>
      <c r="P164" s="122"/>
      <c r="Q164" s="109"/>
      <c r="R164" s="109"/>
      <c r="S164" s="123"/>
      <c r="T164" s="123"/>
      <c r="U164" s="121"/>
      <c r="V164" s="121"/>
      <c r="W164" s="121"/>
      <c r="X164" s="121"/>
      <c r="Y164" s="121"/>
      <c r="Z164" s="121"/>
      <c r="AA164" s="121"/>
      <c r="AB164" s="121">
        <v>4</v>
      </c>
      <c r="AC164" s="124"/>
      <c r="AD164" s="121"/>
      <c r="AE164" s="121"/>
      <c r="AF164" s="121"/>
      <c r="AG164" s="121"/>
      <c r="AH164" s="94"/>
      <c r="AI164" s="124"/>
      <c r="AJ164" s="94"/>
    </row>
    <row r="165" spans="1:36" ht="12.75">
      <c r="A165" s="84" t="s">
        <v>195</v>
      </c>
      <c r="B165" s="128"/>
      <c r="C165" s="85" t="s">
        <v>132</v>
      </c>
      <c r="D165" s="86">
        <f>SUM(D166:D169)</f>
        <v>0</v>
      </c>
      <c r="E165" s="87">
        <v>6</v>
      </c>
      <c r="F165" s="102">
        <f aca="true" t="shared" si="9" ref="F165:AJ165">SUM(F166:F171)</f>
        <v>12</v>
      </c>
      <c r="G165" s="102">
        <f t="shared" si="9"/>
        <v>22</v>
      </c>
      <c r="H165" s="102">
        <f t="shared" si="9"/>
        <v>30</v>
      </c>
      <c r="I165" s="102">
        <f t="shared" si="9"/>
        <v>0</v>
      </c>
      <c r="J165" s="102">
        <f t="shared" si="9"/>
        <v>0</v>
      </c>
      <c r="K165" s="102">
        <f t="shared" si="9"/>
        <v>0</v>
      </c>
      <c r="L165" s="102">
        <f t="shared" si="9"/>
        <v>4</v>
      </c>
      <c r="M165" s="102">
        <f t="shared" si="9"/>
        <v>0</v>
      </c>
      <c r="N165" s="102">
        <f t="shared" si="9"/>
        <v>10</v>
      </c>
      <c r="O165" s="102">
        <f t="shared" si="9"/>
        <v>0</v>
      </c>
      <c r="P165" s="102">
        <f t="shared" si="9"/>
        <v>12</v>
      </c>
      <c r="Q165" s="102">
        <f t="shared" si="9"/>
        <v>18</v>
      </c>
      <c r="R165" s="102">
        <f t="shared" si="9"/>
        <v>0</v>
      </c>
      <c r="S165" s="102">
        <f t="shared" si="9"/>
        <v>6</v>
      </c>
      <c r="T165" s="102">
        <f t="shared" si="9"/>
        <v>18</v>
      </c>
      <c r="U165" s="102">
        <f t="shared" si="9"/>
        <v>0</v>
      </c>
      <c r="V165" s="102">
        <f t="shared" si="9"/>
        <v>6</v>
      </c>
      <c r="W165" s="102">
        <f t="shared" si="9"/>
        <v>0</v>
      </c>
      <c r="X165" s="102">
        <f t="shared" si="9"/>
        <v>6</v>
      </c>
      <c r="Y165" s="102">
        <f t="shared" si="9"/>
        <v>0</v>
      </c>
      <c r="Z165" s="102">
        <f t="shared" si="9"/>
        <v>0</v>
      </c>
      <c r="AA165" s="102">
        <f t="shared" si="9"/>
        <v>0</v>
      </c>
      <c r="AB165" s="102">
        <f t="shared" si="9"/>
        <v>0</v>
      </c>
      <c r="AC165" s="102">
        <f t="shared" si="9"/>
        <v>22</v>
      </c>
      <c r="AD165" s="102">
        <f t="shared" si="9"/>
        <v>0</v>
      </c>
      <c r="AE165" s="102">
        <f t="shared" si="9"/>
        <v>0</v>
      </c>
      <c r="AF165" s="102">
        <f t="shared" si="9"/>
        <v>296</v>
      </c>
      <c r="AG165" s="102">
        <f t="shared" si="9"/>
        <v>0</v>
      </c>
      <c r="AH165" s="102">
        <f t="shared" si="9"/>
        <v>0</v>
      </c>
      <c r="AI165" s="102">
        <f t="shared" si="9"/>
        <v>0</v>
      </c>
      <c r="AJ165" s="102">
        <f t="shared" si="9"/>
        <v>0</v>
      </c>
    </row>
    <row r="166" spans="1:36" ht="12.75">
      <c r="A166" s="84" t="s">
        <v>195</v>
      </c>
      <c r="B166" s="128"/>
      <c r="C166" s="126" t="s">
        <v>232</v>
      </c>
      <c r="D166" s="103"/>
      <c r="E166" s="90" t="s">
        <v>233</v>
      </c>
      <c r="F166" s="95">
        <v>2</v>
      </c>
      <c r="G166" s="127">
        <v>4</v>
      </c>
      <c r="H166" s="127">
        <v>5</v>
      </c>
      <c r="I166" s="127"/>
      <c r="J166" s="127"/>
      <c r="K166" s="127"/>
      <c r="L166" s="127">
        <v>4</v>
      </c>
      <c r="M166" s="127"/>
      <c r="N166" s="127">
        <v>10</v>
      </c>
      <c r="O166" s="95"/>
      <c r="P166" s="127">
        <v>2</v>
      </c>
      <c r="Q166" s="127">
        <v>3</v>
      </c>
      <c r="R166" s="127"/>
      <c r="S166" s="127">
        <v>1</v>
      </c>
      <c r="T166" s="127">
        <v>3</v>
      </c>
      <c r="U166" s="127"/>
      <c r="V166" s="127">
        <v>1</v>
      </c>
      <c r="W166" s="127"/>
      <c r="X166" s="127">
        <v>1</v>
      </c>
      <c r="Y166" s="127"/>
      <c r="Z166" s="127"/>
      <c r="AA166" s="127"/>
      <c r="AB166" s="127"/>
      <c r="AC166" s="95">
        <v>2</v>
      </c>
      <c r="AD166" s="127"/>
      <c r="AE166" s="127"/>
      <c r="AF166" s="127">
        <v>12</v>
      </c>
      <c r="AG166" s="127"/>
      <c r="AH166" s="127"/>
      <c r="AI166" s="127"/>
      <c r="AJ166" s="94"/>
    </row>
    <row r="167" spans="1:36" ht="12.75">
      <c r="A167" s="84" t="s">
        <v>195</v>
      </c>
      <c r="B167" s="128"/>
      <c r="C167" s="126" t="s">
        <v>234</v>
      </c>
      <c r="D167" s="103"/>
      <c r="E167" s="90" t="s">
        <v>233</v>
      </c>
      <c r="F167" s="95">
        <v>2</v>
      </c>
      <c r="G167" s="127">
        <v>4</v>
      </c>
      <c r="H167" s="127">
        <v>5</v>
      </c>
      <c r="I167" s="127"/>
      <c r="J167" s="127"/>
      <c r="K167" s="127"/>
      <c r="L167" s="127"/>
      <c r="M167" s="127"/>
      <c r="N167" s="127"/>
      <c r="O167" s="95"/>
      <c r="P167" s="127">
        <v>2</v>
      </c>
      <c r="Q167" s="127">
        <v>3</v>
      </c>
      <c r="R167" s="127"/>
      <c r="S167" s="127">
        <v>1</v>
      </c>
      <c r="T167" s="127">
        <v>3</v>
      </c>
      <c r="U167" s="127"/>
      <c r="V167" s="127">
        <v>1</v>
      </c>
      <c r="W167" s="127"/>
      <c r="X167" s="127">
        <v>1</v>
      </c>
      <c r="Y167" s="127"/>
      <c r="Z167" s="127"/>
      <c r="AA167" s="127"/>
      <c r="AB167" s="127"/>
      <c r="AC167" s="95">
        <v>4</v>
      </c>
      <c r="AD167" s="127"/>
      <c r="AE167" s="127"/>
      <c r="AF167" s="127">
        <v>100</v>
      </c>
      <c r="AG167" s="127"/>
      <c r="AH167" s="127"/>
      <c r="AI167" s="127"/>
      <c r="AJ167" s="94"/>
    </row>
    <row r="168" spans="1:36" ht="12.75">
      <c r="A168" s="84" t="s">
        <v>195</v>
      </c>
      <c r="B168" s="128"/>
      <c r="C168" s="126" t="s">
        <v>235</v>
      </c>
      <c r="D168" s="103"/>
      <c r="E168" s="90" t="s">
        <v>233</v>
      </c>
      <c r="F168" s="95">
        <v>2</v>
      </c>
      <c r="G168" s="127">
        <v>4</v>
      </c>
      <c r="H168" s="127">
        <v>5</v>
      </c>
      <c r="I168" s="127"/>
      <c r="J168" s="127"/>
      <c r="K168" s="127"/>
      <c r="L168" s="127"/>
      <c r="M168" s="127"/>
      <c r="N168" s="127"/>
      <c r="O168" s="95"/>
      <c r="P168" s="127">
        <v>2</v>
      </c>
      <c r="Q168" s="127">
        <v>3</v>
      </c>
      <c r="R168" s="127"/>
      <c r="S168" s="127">
        <v>1</v>
      </c>
      <c r="T168" s="127">
        <v>3</v>
      </c>
      <c r="U168" s="127"/>
      <c r="V168" s="127">
        <v>1</v>
      </c>
      <c r="W168" s="127"/>
      <c r="X168" s="127">
        <v>1</v>
      </c>
      <c r="Y168" s="127"/>
      <c r="Z168" s="127"/>
      <c r="AA168" s="127"/>
      <c r="AB168" s="127"/>
      <c r="AC168" s="95">
        <v>4</v>
      </c>
      <c r="AD168" s="127"/>
      <c r="AE168" s="127"/>
      <c r="AF168" s="127">
        <v>100</v>
      </c>
      <c r="AG168" s="127"/>
      <c r="AH168" s="127"/>
      <c r="AI168" s="127"/>
      <c r="AJ168" s="94"/>
    </row>
    <row r="169" spans="1:36" ht="12.75">
      <c r="A169" s="84" t="s">
        <v>195</v>
      </c>
      <c r="B169" s="128"/>
      <c r="C169" s="89" t="s">
        <v>236</v>
      </c>
      <c r="D169" s="103"/>
      <c r="E169" s="90" t="s">
        <v>233</v>
      </c>
      <c r="F169" s="95">
        <v>2</v>
      </c>
      <c r="G169" s="127">
        <v>4</v>
      </c>
      <c r="H169" s="127">
        <v>5</v>
      </c>
      <c r="I169" s="127"/>
      <c r="J169" s="127"/>
      <c r="K169" s="127"/>
      <c r="L169" s="127"/>
      <c r="M169" s="127"/>
      <c r="N169" s="127"/>
      <c r="O169" s="95"/>
      <c r="P169" s="127">
        <v>2</v>
      </c>
      <c r="Q169" s="127">
        <v>3</v>
      </c>
      <c r="R169" s="127"/>
      <c r="S169" s="127">
        <v>1</v>
      </c>
      <c r="T169" s="127">
        <v>3</v>
      </c>
      <c r="U169" s="127"/>
      <c r="V169" s="127">
        <v>1</v>
      </c>
      <c r="W169" s="127"/>
      <c r="X169" s="127">
        <v>1</v>
      </c>
      <c r="Y169" s="127"/>
      <c r="Z169" s="127"/>
      <c r="AA169" s="127"/>
      <c r="AB169" s="127"/>
      <c r="AC169" s="95">
        <v>4</v>
      </c>
      <c r="AD169" s="127"/>
      <c r="AE169" s="127"/>
      <c r="AF169" s="127">
        <v>60</v>
      </c>
      <c r="AG169" s="127"/>
      <c r="AH169" s="127"/>
      <c r="AI169" s="127"/>
      <c r="AJ169" s="94"/>
    </row>
    <row r="170" spans="1:36" ht="12.75">
      <c r="A170" s="84" t="s">
        <v>195</v>
      </c>
      <c r="B170" s="128"/>
      <c r="C170" s="126" t="s">
        <v>237</v>
      </c>
      <c r="D170" s="103"/>
      <c r="E170" s="128" t="s">
        <v>233</v>
      </c>
      <c r="F170" s="95">
        <v>2</v>
      </c>
      <c r="G170" s="129">
        <v>3</v>
      </c>
      <c r="H170" s="129">
        <v>5</v>
      </c>
      <c r="I170" s="129"/>
      <c r="J170" s="129"/>
      <c r="K170" s="129"/>
      <c r="L170" s="129"/>
      <c r="M170" s="129"/>
      <c r="N170" s="129"/>
      <c r="O170" s="95"/>
      <c r="P170" s="129">
        <v>2</v>
      </c>
      <c r="Q170" s="129">
        <v>3</v>
      </c>
      <c r="R170" s="129"/>
      <c r="S170" s="129">
        <v>1</v>
      </c>
      <c r="T170" s="129">
        <v>3</v>
      </c>
      <c r="U170" s="129"/>
      <c r="V170" s="129">
        <v>1</v>
      </c>
      <c r="W170" s="129"/>
      <c r="X170" s="129">
        <v>1</v>
      </c>
      <c r="Y170" s="129"/>
      <c r="Z170" s="129"/>
      <c r="AA170" s="129"/>
      <c r="AB170" s="129"/>
      <c r="AC170" s="95">
        <v>4</v>
      </c>
      <c r="AD170" s="129"/>
      <c r="AE170" s="129"/>
      <c r="AF170" s="129">
        <v>12</v>
      </c>
      <c r="AG170" s="129"/>
      <c r="AH170" s="129"/>
      <c r="AI170" s="129"/>
      <c r="AJ170" s="99"/>
    </row>
    <row r="171" spans="1:36" ht="12.75">
      <c r="A171" s="84" t="s">
        <v>195</v>
      </c>
      <c r="B171" s="128"/>
      <c r="C171" s="126" t="s">
        <v>238</v>
      </c>
      <c r="D171" s="103"/>
      <c r="E171" s="128" t="s">
        <v>233</v>
      </c>
      <c r="F171" s="95">
        <v>2</v>
      </c>
      <c r="G171" s="129">
        <v>3</v>
      </c>
      <c r="H171" s="129">
        <v>5</v>
      </c>
      <c r="I171" s="129"/>
      <c r="J171" s="129"/>
      <c r="K171" s="129"/>
      <c r="L171" s="129"/>
      <c r="M171" s="129"/>
      <c r="N171" s="129"/>
      <c r="O171" s="95"/>
      <c r="P171" s="129">
        <v>2</v>
      </c>
      <c r="Q171" s="129">
        <v>3</v>
      </c>
      <c r="R171" s="129"/>
      <c r="S171" s="129">
        <v>1</v>
      </c>
      <c r="T171" s="129">
        <v>3</v>
      </c>
      <c r="U171" s="129"/>
      <c r="V171" s="129">
        <v>1</v>
      </c>
      <c r="W171" s="129"/>
      <c r="X171" s="129">
        <v>1</v>
      </c>
      <c r="Y171" s="129"/>
      <c r="Z171" s="129"/>
      <c r="AA171" s="129"/>
      <c r="AB171" s="129"/>
      <c r="AC171" s="95">
        <v>4</v>
      </c>
      <c r="AD171" s="129"/>
      <c r="AE171" s="129"/>
      <c r="AF171" s="129">
        <v>12</v>
      </c>
      <c r="AG171" s="129"/>
      <c r="AH171" s="129"/>
      <c r="AI171" s="129"/>
      <c r="AJ171" s="99"/>
    </row>
    <row r="172" spans="1:36" ht="12.75">
      <c r="A172" s="84" t="s">
        <v>195</v>
      </c>
      <c r="B172" s="128"/>
      <c r="C172" s="85" t="s">
        <v>119</v>
      </c>
      <c r="D172" s="86">
        <f>SUM(D173:D173)</f>
        <v>0</v>
      </c>
      <c r="E172" s="87">
        <v>1</v>
      </c>
      <c r="F172" s="130">
        <f aca="true" t="shared" si="10" ref="F172:AJ172">SUM(F173:F173)</f>
        <v>0</v>
      </c>
      <c r="G172" s="130">
        <f t="shared" si="10"/>
        <v>0</v>
      </c>
      <c r="H172" s="130">
        <f t="shared" si="10"/>
        <v>0</v>
      </c>
      <c r="I172" s="130">
        <f t="shared" si="10"/>
        <v>0</v>
      </c>
      <c r="J172" s="130">
        <f t="shared" si="10"/>
        <v>0</v>
      </c>
      <c r="K172" s="130">
        <f t="shared" si="10"/>
        <v>0</v>
      </c>
      <c r="L172" s="130">
        <f t="shared" si="10"/>
        <v>0</v>
      </c>
      <c r="M172" s="130">
        <f t="shared" si="10"/>
        <v>0</v>
      </c>
      <c r="N172" s="130">
        <f t="shared" si="10"/>
        <v>0</v>
      </c>
      <c r="O172" s="130">
        <f t="shared" si="10"/>
        <v>0</v>
      </c>
      <c r="P172" s="130">
        <f t="shared" si="10"/>
        <v>0</v>
      </c>
      <c r="Q172" s="130">
        <f t="shared" si="10"/>
        <v>0</v>
      </c>
      <c r="R172" s="130">
        <f t="shared" si="10"/>
        <v>0</v>
      </c>
      <c r="S172" s="130">
        <f t="shared" si="10"/>
        <v>0</v>
      </c>
      <c r="T172" s="130">
        <f t="shared" si="10"/>
        <v>0</v>
      </c>
      <c r="U172" s="130">
        <f t="shared" si="10"/>
        <v>0</v>
      </c>
      <c r="V172" s="130">
        <f t="shared" si="10"/>
        <v>0</v>
      </c>
      <c r="W172" s="130">
        <f t="shared" si="10"/>
        <v>0</v>
      </c>
      <c r="X172" s="130">
        <f t="shared" si="10"/>
        <v>0</v>
      </c>
      <c r="Y172" s="130">
        <f t="shared" si="10"/>
        <v>0</v>
      </c>
      <c r="Z172" s="130">
        <f t="shared" si="10"/>
        <v>0</v>
      </c>
      <c r="AA172" s="130">
        <f t="shared" si="10"/>
        <v>0</v>
      </c>
      <c r="AB172" s="130">
        <f t="shared" si="10"/>
        <v>0</v>
      </c>
      <c r="AC172" s="130">
        <f t="shared" si="10"/>
        <v>0</v>
      </c>
      <c r="AD172" s="130">
        <f t="shared" si="10"/>
        <v>0</v>
      </c>
      <c r="AE172" s="130">
        <f t="shared" si="10"/>
        <v>0</v>
      </c>
      <c r="AF172" s="130">
        <f t="shared" si="10"/>
        <v>0</v>
      </c>
      <c r="AG172" s="130">
        <f t="shared" si="10"/>
        <v>0</v>
      </c>
      <c r="AH172" s="130">
        <f t="shared" si="10"/>
        <v>0</v>
      </c>
      <c r="AI172" s="130">
        <f t="shared" si="10"/>
        <v>0</v>
      </c>
      <c r="AJ172" s="130" t="e">
        <f t="shared" si="10"/>
        <v>#REF!</v>
      </c>
    </row>
    <row r="173" spans="1:36" ht="12.75">
      <c r="A173" s="84" t="s">
        <v>195</v>
      </c>
      <c r="B173" s="128"/>
      <c r="C173" s="126" t="s">
        <v>239</v>
      </c>
      <c r="D173" s="103"/>
      <c r="E173" s="90" t="s">
        <v>240</v>
      </c>
      <c r="F173" s="95"/>
      <c r="G173" s="127"/>
      <c r="H173" s="127"/>
      <c r="I173" s="127"/>
      <c r="J173" s="127"/>
      <c r="K173" s="127"/>
      <c r="L173" s="127"/>
      <c r="M173" s="127"/>
      <c r="N173" s="127"/>
      <c r="O173" s="95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95"/>
      <c r="AD173" s="127"/>
      <c r="AE173" s="127"/>
      <c r="AF173" s="127"/>
      <c r="AG173" s="127"/>
      <c r="AH173" s="127"/>
      <c r="AI173" s="127"/>
      <c r="AJ173" s="94" t="e">
        <f>#REF!*0.7</f>
        <v>#REF!</v>
      </c>
    </row>
    <row r="174" spans="1:36" ht="12.75">
      <c r="A174" s="84" t="s">
        <v>195</v>
      </c>
      <c r="B174" s="128"/>
      <c r="C174" s="131" t="s">
        <v>241</v>
      </c>
      <c r="D174" s="132">
        <f>SUM(D175:D176)</f>
        <v>0</v>
      </c>
      <c r="E174" s="133">
        <v>1</v>
      </c>
      <c r="F174" s="134">
        <f aca="true" t="shared" si="11" ref="F174:AJ174">SUM(F175:F175)</f>
        <v>0</v>
      </c>
      <c r="G174" s="134">
        <f t="shared" si="11"/>
        <v>0</v>
      </c>
      <c r="H174" s="134">
        <f t="shared" si="11"/>
        <v>0</v>
      </c>
      <c r="I174" s="134">
        <f t="shared" si="11"/>
        <v>0</v>
      </c>
      <c r="J174" s="134">
        <f t="shared" si="11"/>
        <v>0</v>
      </c>
      <c r="K174" s="134">
        <f t="shared" si="11"/>
        <v>0</v>
      </c>
      <c r="L174" s="134">
        <f t="shared" si="11"/>
        <v>0</v>
      </c>
      <c r="M174" s="134">
        <f t="shared" si="11"/>
        <v>0</v>
      </c>
      <c r="N174" s="134">
        <f t="shared" si="11"/>
        <v>0</v>
      </c>
      <c r="O174" s="134">
        <f t="shared" si="11"/>
        <v>0</v>
      </c>
      <c r="P174" s="134">
        <f t="shared" si="11"/>
        <v>0</v>
      </c>
      <c r="Q174" s="134">
        <f t="shared" si="11"/>
        <v>0</v>
      </c>
      <c r="R174" s="134">
        <f t="shared" si="11"/>
        <v>0</v>
      </c>
      <c r="S174" s="134">
        <f t="shared" si="11"/>
        <v>0</v>
      </c>
      <c r="T174" s="134">
        <f t="shared" si="11"/>
        <v>0</v>
      </c>
      <c r="U174" s="134">
        <f t="shared" si="11"/>
        <v>0</v>
      </c>
      <c r="V174" s="134">
        <f t="shared" si="11"/>
        <v>0</v>
      </c>
      <c r="W174" s="134">
        <f t="shared" si="11"/>
        <v>0</v>
      </c>
      <c r="X174" s="134">
        <f t="shared" si="11"/>
        <v>0</v>
      </c>
      <c r="Y174" s="134">
        <f t="shared" si="11"/>
        <v>0</v>
      </c>
      <c r="Z174" s="134">
        <f t="shared" si="11"/>
        <v>0</v>
      </c>
      <c r="AA174" s="134">
        <f t="shared" si="11"/>
        <v>0</v>
      </c>
      <c r="AB174" s="134">
        <f t="shared" si="11"/>
        <v>0</v>
      </c>
      <c r="AC174" s="134">
        <f t="shared" si="11"/>
        <v>0</v>
      </c>
      <c r="AD174" s="134">
        <f t="shared" si="11"/>
        <v>0</v>
      </c>
      <c r="AE174" s="134">
        <f t="shared" si="11"/>
        <v>0</v>
      </c>
      <c r="AF174" s="134">
        <f t="shared" si="11"/>
        <v>0</v>
      </c>
      <c r="AG174" s="134">
        <f t="shared" si="11"/>
        <v>0</v>
      </c>
      <c r="AH174" s="134">
        <f t="shared" si="11"/>
        <v>0</v>
      </c>
      <c r="AI174" s="134">
        <f t="shared" si="11"/>
        <v>0</v>
      </c>
      <c r="AJ174" s="134">
        <f t="shared" si="11"/>
        <v>0</v>
      </c>
    </row>
    <row r="175" spans="1:36" ht="12.75">
      <c r="A175" s="84" t="s">
        <v>195</v>
      </c>
      <c r="B175" s="128"/>
      <c r="C175" s="135" t="s">
        <v>242</v>
      </c>
      <c r="D175" s="136" t="s">
        <v>202</v>
      </c>
      <c r="E175" s="137" t="s">
        <v>240</v>
      </c>
      <c r="F175" s="138"/>
      <c r="G175" s="139"/>
      <c r="H175" s="139"/>
      <c r="I175" s="139"/>
      <c r="J175" s="139"/>
      <c r="K175" s="139"/>
      <c r="L175" s="139"/>
      <c r="M175" s="139"/>
      <c r="N175" s="139"/>
      <c r="O175" s="138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8"/>
      <c r="AD175" s="139"/>
      <c r="AE175" s="139"/>
      <c r="AF175" s="139"/>
      <c r="AG175" s="139"/>
      <c r="AH175" s="139"/>
      <c r="AI175" s="139"/>
      <c r="AJ175" s="140"/>
    </row>
    <row r="176" spans="1:36" ht="12.75">
      <c r="A176" s="84" t="s">
        <v>195</v>
      </c>
      <c r="B176" s="128"/>
      <c r="C176" s="135"/>
      <c r="D176" s="141"/>
      <c r="E176" s="142"/>
      <c r="F176" s="138"/>
      <c r="G176" s="139"/>
      <c r="H176" s="139"/>
      <c r="I176" s="139"/>
      <c r="J176" s="139"/>
      <c r="K176" s="139"/>
      <c r="L176" s="139"/>
      <c r="M176" s="139"/>
      <c r="N176" s="139"/>
      <c r="O176" s="138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8"/>
      <c r="AD176" s="139"/>
      <c r="AE176" s="139"/>
      <c r="AF176" s="139"/>
      <c r="AG176" s="139"/>
      <c r="AH176" s="139"/>
      <c r="AI176" s="139"/>
      <c r="AJ176" s="140"/>
    </row>
    <row r="177" spans="1:36" ht="12.75">
      <c r="A177" s="84" t="s">
        <v>195</v>
      </c>
      <c r="B177" s="128"/>
      <c r="C177" s="131" t="s">
        <v>243</v>
      </c>
      <c r="D177" s="86">
        <f>SUM(D178:D180)</f>
        <v>0</v>
      </c>
      <c r="E177" s="87">
        <v>3</v>
      </c>
      <c r="F177" s="102">
        <f aca="true" t="shared" si="12" ref="F177:AJ177">SUM(F178:F180)</f>
        <v>0</v>
      </c>
      <c r="G177" s="102">
        <f t="shared" si="12"/>
        <v>0</v>
      </c>
      <c r="H177" s="102">
        <f t="shared" si="12"/>
        <v>0</v>
      </c>
      <c r="I177" s="102">
        <f t="shared" si="12"/>
        <v>0</v>
      </c>
      <c r="J177" s="102">
        <f t="shared" si="12"/>
        <v>0</v>
      </c>
      <c r="K177" s="102">
        <f t="shared" si="12"/>
        <v>0</v>
      </c>
      <c r="L177" s="102">
        <f t="shared" si="12"/>
        <v>0</v>
      </c>
      <c r="M177" s="102">
        <f t="shared" si="12"/>
        <v>0</v>
      </c>
      <c r="N177" s="102">
        <f t="shared" si="12"/>
        <v>0</v>
      </c>
      <c r="O177" s="102">
        <f t="shared" si="12"/>
        <v>0</v>
      </c>
      <c r="P177" s="102">
        <f t="shared" si="12"/>
        <v>0</v>
      </c>
      <c r="Q177" s="102">
        <f t="shared" si="12"/>
        <v>0</v>
      </c>
      <c r="R177" s="102">
        <f t="shared" si="12"/>
        <v>0</v>
      </c>
      <c r="S177" s="102">
        <f t="shared" si="12"/>
        <v>0</v>
      </c>
      <c r="T177" s="102">
        <f t="shared" si="12"/>
        <v>0</v>
      </c>
      <c r="U177" s="102">
        <f t="shared" si="12"/>
        <v>0</v>
      </c>
      <c r="V177" s="102">
        <f t="shared" si="12"/>
        <v>0</v>
      </c>
      <c r="W177" s="102">
        <f t="shared" si="12"/>
        <v>0</v>
      </c>
      <c r="X177" s="102">
        <f t="shared" si="12"/>
        <v>0</v>
      </c>
      <c r="Y177" s="102">
        <f t="shared" si="12"/>
        <v>0</v>
      </c>
      <c r="Z177" s="102">
        <f t="shared" si="12"/>
        <v>0</v>
      </c>
      <c r="AA177" s="102">
        <f t="shared" si="12"/>
        <v>0</v>
      </c>
      <c r="AB177" s="102">
        <f t="shared" si="12"/>
        <v>0</v>
      </c>
      <c r="AC177" s="102">
        <f t="shared" si="12"/>
        <v>0</v>
      </c>
      <c r="AD177" s="102">
        <f t="shared" si="12"/>
        <v>0</v>
      </c>
      <c r="AE177" s="102">
        <f t="shared" si="12"/>
        <v>0</v>
      </c>
      <c r="AF177" s="102">
        <f t="shared" si="12"/>
        <v>0</v>
      </c>
      <c r="AG177" s="102">
        <f t="shared" si="12"/>
        <v>0</v>
      </c>
      <c r="AH177" s="102">
        <f t="shared" si="12"/>
        <v>0</v>
      </c>
      <c r="AI177" s="102">
        <f t="shared" si="12"/>
        <v>0</v>
      </c>
      <c r="AJ177" s="102" t="e">
        <f t="shared" si="12"/>
        <v>#REF!</v>
      </c>
    </row>
    <row r="178" spans="1:36" ht="12.75">
      <c r="A178" s="84" t="s">
        <v>195</v>
      </c>
      <c r="B178" s="128"/>
      <c r="C178" s="143" t="s">
        <v>244</v>
      </c>
      <c r="D178" s="84" t="s">
        <v>202</v>
      </c>
      <c r="E178" s="98"/>
      <c r="F178" s="95"/>
      <c r="G178" s="127"/>
      <c r="H178" s="127"/>
      <c r="I178" s="127"/>
      <c r="J178" s="127"/>
      <c r="K178" s="127"/>
      <c r="L178" s="127"/>
      <c r="M178" s="127"/>
      <c r="N178" s="127"/>
      <c r="O178" s="95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89"/>
      <c r="AC178" s="95"/>
      <c r="AD178" s="127"/>
      <c r="AE178" s="127"/>
      <c r="AF178" s="127"/>
      <c r="AG178" s="127"/>
      <c r="AH178" s="127"/>
      <c r="AI178" s="127"/>
      <c r="AJ178" s="94" t="e">
        <f>#REF!*0.7</f>
        <v>#REF!</v>
      </c>
    </row>
    <row r="179" spans="1:36" ht="12.75">
      <c r="A179" s="84" t="s">
        <v>195</v>
      </c>
      <c r="B179" s="128"/>
      <c r="C179" s="143" t="s">
        <v>245</v>
      </c>
      <c r="D179" s="84" t="s">
        <v>202</v>
      </c>
      <c r="E179" s="98"/>
      <c r="F179" s="95"/>
      <c r="G179" s="127"/>
      <c r="H179" s="127"/>
      <c r="I179" s="127"/>
      <c r="J179" s="127"/>
      <c r="K179" s="127"/>
      <c r="L179" s="127"/>
      <c r="M179" s="127"/>
      <c r="N179" s="127"/>
      <c r="O179" s="95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89"/>
      <c r="AC179" s="95"/>
      <c r="AD179" s="127"/>
      <c r="AE179" s="127"/>
      <c r="AF179" s="127"/>
      <c r="AG179" s="127"/>
      <c r="AH179" s="127"/>
      <c r="AI179" s="127"/>
      <c r="AJ179" s="94" t="e">
        <f>#REF!*0.7</f>
        <v>#REF!</v>
      </c>
    </row>
    <row r="180" spans="1:36" ht="12.75">
      <c r="A180" s="84" t="s">
        <v>195</v>
      </c>
      <c r="B180" s="128"/>
      <c r="C180" s="143" t="s">
        <v>246</v>
      </c>
      <c r="D180" s="84" t="s">
        <v>202</v>
      </c>
      <c r="E180" s="98"/>
      <c r="F180" s="95"/>
      <c r="G180" s="127"/>
      <c r="H180" s="127"/>
      <c r="I180" s="127"/>
      <c r="J180" s="127"/>
      <c r="K180" s="127"/>
      <c r="L180" s="127"/>
      <c r="M180" s="127"/>
      <c r="N180" s="127"/>
      <c r="O180" s="95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89"/>
      <c r="AC180" s="95"/>
      <c r="AD180" s="127"/>
      <c r="AE180" s="127"/>
      <c r="AF180" s="127"/>
      <c r="AG180" s="127"/>
      <c r="AH180" s="127"/>
      <c r="AI180" s="127"/>
      <c r="AJ180" s="94"/>
    </row>
    <row r="181" spans="1:36" ht="12.75">
      <c r="A181" s="84" t="s">
        <v>195</v>
      </c>
      <c r="B181" s="128"/>
      <c r="C181" s="144" t="s">
        <v>247</v>
      </c>
      <c r="D181" s="145"/>
      <c r="E181" s="146">
        <v>11</v>
      </c>
      <c r="F181" s="147">
        <f aca="true" t="shared" si="13" ref="F181:AJ181">SUM(F182:F193)</f>
        <v>0</v>
      </c>
      <c r="G181" s="147">
        <f t="shared" si="13"/>
        <v>0</v>
      </c>
      <c r="H181" s="147">
        <f t="shared" si="13"/>
        <v>0</v>
      </c>
      <c r="I181" s="147">
        <f t="shared" si="13"/>
        <v>50</v>
      </c>
      <c r="J181" s="147">
        <f t="shared" si="13"/>
        <v>6</v>
      </c>
      <c r="K181" s="147">
        <f t="shared" si="13"/>
        <v>12</v>
      </c>
      <c r="L181" s="147">
        <f t="shared" si="13"/>
        <v>0</v>
      </c>
      <c r="M181" s="147">
        <f t="shared" si="13"/>
        <v>30</v>
      </c>
      <c r="N181" s="147">
        <f t="shared" si="13"/>
        <v>0</v>
      </c>
      <c r="O181" s="147">
        <f t="shared" si="13"/>
        <v>0</v>
      </c>
      <c r="P181" s="147">
        <f t="shared" si="13"/>
        <v>0</v>
      </c>
      <c r="Q181" s="147">
        <f t="shared" si="13"/>
        <v>0</v>
      </c>
      <c r="R181" s="147">
        <f t="shared" si="13"/>
        <v>0</v>
      </c>
      <c r="S181" s="147">
        <f t="shared" si="13"/>
        <v>0</v>
      </c>
      <c r="T181" s="147">
        <f t="shared" si="13"/>
        <v>0</v>
      </c>
      <c r="U181" s="147">
        <f t="shared" si="13"/>
        <v>0</v>
      </c>
      <c r="V181" s="147">
        <f t="shared" si="13"/>
        <v>0</v>
      </c>
      <c r="W181" s="147">
        <f t="shared" si="13"/>
        <v>0</v>
      </c>
      <c r="X181" s="147">
        <f t="shared" si="13"/>
        <v>0</v>
      </c>
      <c r="Y181" s="147">
        <f t="shared" si="13"/>
        <v>0</v>
      </c>
      <c r="Z181" s="147">
        <f t="shared" si="13"/>
        <v>0</v>
      </c>
      <c r="AA181" s="147">
        <f t="shared" si="13"/>
        <v>0</v>
      </c>
      <c r="AB181" s="147">
        <f t="shared" si="13"/>
        <v>0</v>
      </c>
      <c r="AC181" s="147">
        <f t="shared" si="13"/>
        <v>0</v>
      </c>
      <c r="AD181" s="147">
        <f t="shared" si="13"/>
        <v>0</v>
      </c>
      <c r="AE181" s="147">
        <f t="shared" si="13"/>
        <v>0</v>
      </c>
      <c r="AF181" s="147">
        <f t="shared" si="13"/>
        <v>0</v>
      </c>
      <c r="AG181" s="147">
        <f t="shared" si="13"/>
        <v>0</v>
      </c>
      <c r="AH181" s="147">
        <f t="shared" si="13"/>
        <v>0</v>
      </c>
      <c r="AI181" s="147">
        <f t="shared" si="13"/>
        <v>0</v>
      </c>
      <c r="AJ181" s="147">
        <f t="shared" si="13"/>
        <v>0</v>
      </c>
    </row>
    <row r="182" spans="1:36" ht="12.75">
      <c r="A182" s="84" t="s">
        <v>195</v>
      </c>
      <c r="B182" s="128"/>
      <c r="C182" s="148" t="s">
        <v>248</v>
      </c>
      <c r="D182" s="103"/>
      <c r="E182" s="149"/>
      <c r="F182" s="95"/>
      <c r="G182" s="129"/>
      <c r="H182" s="129"/>
      <c r="I182" s="129"/>
      <c r="J182" s="129"/>
      <c r="K182" s="129"/>
      <c r="L182" s="129"/>
      <c r="M182" s="129"/>
      <c r="N182" s="129"/>
      <c r="O182" s="95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95"/>
      <c r="AD182" s="129"/>
      <c r="AE182" s="129"/>
      <c r="AF182" s="129"/>
      <c r="AG182" s="129"/>
      <c r="AH182" s="129"/>
      <c r="AI182" s="129"/>
      <c r="AJ182" s="150"/>
    </row>
    <row r="183" spans="1:36" ht="12.75">
      <c r="A183" s="84" t="s">
        <v>195</v>
      </c>
      <c r="B183" s="128"/>
      <c r="C183" s="151" t="s">
        <v>249</v>
      </c>
      <c r="D183" s="103"/>
      <c r="E183" s="128"/>
      <c r="F183" s="95"/>
      <c r="G183" s="129"/>
      <c r="H183" s="129"/>
      <c r="I183" s="129"/>
      <c r="J183" s="129"/>
      <c r="K183" s="129"/>
      <c r="L183" s="129"/>
      <c r="M183" s="129"/>
      <c r="N183" s="129"/>
      <c r="O183" s="95"/>
      <c r="P183" s="129"/>
      <c r="Q183" s="152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95"/>
      <c r="AD183" s="127"/>
      <c r="AE183" s="129"/>
      <c r="AF183" s="129"/>
      <c r="AG183" s="129"/>
      <c r="AH183" s="129"/>
      <c r="AI183" s="129"/>
      <c r="AJ183" s="150"/>
    </row>
    <row r="184" spans="1:36" ht="12.75">
      <c r="A184" s="84" t="s">
        <v>195</v>
      </c>
      <c r="B184" s="128"/>
      <c r="C184" s="153" t="s">
        <v>250</v>
      </c>
      <c r="D184" s="103"/>
      <c r="E184" s="128" t="s">
        <v>251</v>
      </c>
      <c r="F184" s="95"/>
      <c r="G184" s="129"/>
      <c r="H184" s="129"/>
      <c r="I184" s="129"/>
      <c r="J184" s="129"/>
      <c r="K184" s="129"/>
      <c r="L184" s="129"/>
      <c r="M184" s="129"/>
      <c r="N184" s="129"/>
      <c r="O184" s="95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95"/>
      <c r="AD184" s="127"/>
      <c r="AE184" s="129"/>
      <c r="AF184" s="129"/>
      <c r="AG184" s="129"/>
      <c r="AH184" s="129"/>
      <c r="AI184" s="129"/>
      <c r="AJ184" s="150"/>
    </row>
    <row r="185" spans="1:36" ht="12.75">
      <c r="A185" s="84" t="s">
        <v>195</v>
      </c>
      <c r="B185" s="128"/>
      <c r="C185" s="153" t="s">
        <v>252</v>
      </c>
      <c r="D185" s="103"/>
      <c r="E185" s="128" t="s">
        <v>251</v>
      </c>
      <c r="F185" s="95"/>
      <c r="G185" s="129"/>
      <c r="H185" s="129"/>
      <c r="I185" s="129"/>
      <c r="J185" s="129"/>
      <c r="K185" s="129"/>
      <c r="L185" s="129"/>
      <c r="M185" s="129"/>
      <c r="N185" s="129"/>
      <c r="O185" s="95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95"/>
      <c r="AD185" s="127"/>
      <c r="AE185" s="129"/>
      <c r="AF185" s="129"/>
      <c r="AG185" s="129"/>
      <c r="AH185" s="129"/>
      <c r="AI185" s="129"/>
      <c r="AJ185" s="150"/>
    </row>
    <row r="186" spans="1:36" ht="12.75">
      <c r="A186" s="84" t="s">
        <v>195</v>
      </c>
      <c r="B186" s="128"/>
      <c r="C186" s="153" t="s">
        <v>253</v>
      </c>
      <c r="D186" s="103"/>
      <c r="E186" s="128" t="s">
        <v>251</v>
      </c>
      <c r="F186" s="95"/>
      <c r="G186" s="129"/>
      <c r="H186" s="129"/>
      <c r="I186" s="129"/>
      <c r="J186" s="129"/>
      <c r="K186" s="129"/>
      <c r="L186" s="129"/>
      <c r="M186" s="129"/>
      <c r="N186" s="129"/>
      <c r="O186" s="95"/>
      <c r="P186" s="129"/>
      <c r="Q186" s="129"/>
      <c r="R186" s="129"/>
      <c r="S186" s="129"/>
      <c r="T186" s="129"/>
      <c r="U186" s="129"/>
      <c r="V186" s="129"/>
      <c r="W186" s="101"/>
      <c r="X186" s="129"/>
      <c r="Y186" s="129"/>
      <c r="Z186" s="129"/>
      <c r="AA186" s="129"/>
      <c r="AB186" s="129"/>
      <c r="AC186" s="95"/>
      <c r="AD186" s="129"/>
      <c r="AE186" s="129"/>
      <c r="AF186" s="129"/>
      <c r="AG186" s="129"/>
      <c r="AH186" s="129"/>
      <c r="AI186" s="129"/>
      <c r="AJ186" s="150"/>
    </row>
    <row r="187" spans="1:36" ht="12.75">
      <c r="A187" s="84" t="s">
        <v>195</v>
      </c>
      <c r="B187" s="128"/>
      <c r="C187" s="154" t="s">
        <v>254</v>
      </c>
      <c r="D187" s="103"/>
      <c r="E187" s="128" t="s">
        <v>251</v>
      </c>
      <c r="F187" s="95"/>
      <c r="G187" s="129"/>
      <c r="H187" s="129"/>
      <c r="I187" s="129"/>
      <c r="J187" s="129"/>
      <c r="K187" s="129"/>
      <c r="L187" s="129"/>
      <c r="M187" s="129"/>
      <c r="N187" s="129"/>
      <c r="O187" s="95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95"/>
      <c r="AD187" s="129"/>
      <c r="AE187" s="129"/>
      <c r="AF187" s="129"/>
      <c r="AG187" s="129"/>
      <c r="AH187" s="129"/>
      <c r="AI187" s="129"/>
      <c r="AJ187" s="150"/>
    </row>
    <row r="188" spans="1:36" ht="12.75">
      <c r="A188" s="84" t="s">
        <v>195</v>
      </c>
      <c r="B188" s="128"/>
      <c r="C188" s="153" t="s">
        <v>255</v>
      </c>
      <c r="D188" s="103"/>
      <c r="E188" s="128" t="s">
        <v>251</v>
      </c>
      <c r="F188" s="95"/>
      <c r="G188" s="129"/>
      <c r="H188" s="129"/>
      <c r="I188" s="129"/>
      <c r="J188" s="129"/>
      <c r="K188" s="129"/>
      <c r="L188" s="129"/>
      <c r="M188" s="129"/>
      <c r="N188" s="129"/>
      <c r="O188" s="95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95"/>
      <c r="AD188" s="129"/>
      <c r="AE188" s="129"/>
      <c r="AF188" s="129"/>
      <c r="AG188" s="129"/>
      <c r="AH188" s="129"/>
      <c r="AI188" s="129"/>
      <c r="AJ188" s="150"/>
    </row>
    <row r="189" spans="1:36" ht="12.75">
      <c r="A189" s="84" t="s">
        <v>195</v>
      </c>
      <c r="B189" s="128"/>
      <c r="C189" s="153" t="s">
        <v>256</v>
      </c>
      <c r="D189" s="103"/>
      <c r="E189" s="128" t="s">
        <v>251</v>
      </c>
      <c r="F189" s="95"/>
      <c r="G189" s="129"/>
      <c r="H189" s="129"/>
      <c r="I189" s="129"/>
      <c r="J189" s="129"/>
      <c r="K189" s="129"/>
      <c r="L189" s="129"/>
      <c r="M189" s="129"/>
      <c r="N189" s="129"/>
      <c r="O189" s="95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95"/>
      <c r="AD189" s="129"/>
      <c r="AE189" s="129"/>
      <c r="AF189" s="129"/>
      <c r="AG189" s="129"/>
      <c r="AH189" s="129"/>
      <c r="AI189" s="129"/>
      <c r="AJ189" s="150"/>
    </row>
    <row r="190" spans="1:36" ht="12.75">
      <c r="A190" s="84" t="s">
        <v>195</v>
      </c>
      <c r="B190" s="128"/>
      <c r="C190" s="153" t="s">
        <v>219</v>
      </c>
      <c r="D190" s="103"/>
      <c r="E190" s="128" t="s">
        <v>251</v>
      </c>
      <c r="F190" s="95"/>
      <c r="G190" s="129"/>
      <c r="H190" s="129"/>
      <c r="I190" s="129"/>
      <c r="J190" s="129"/>
      <c r="K190" s="129"/>
      <c r="L190" s="129"/>
      <c r="M190" s="129"/>
      <c r="N190" s="129"/>
      <c r="O190" s="95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95"/>
      <c r="AD190" s="129"/>
      <c r="AE190" s="129"/>
      <c r="AF190" s="129"/>
      <c r="AG190" s="129"/>
      <c r="AH190" s="129"/>
      <c r="AI190" s="129"/>
      <c r="AJ190" s="150"/>
    </row>
    <row r="191" spans="1:36" ht="12.75">
      <c r="A191" s="84" t="s">
        <v>195</v>
      </c>
      <c r="B191" s="128"/>
      <c r="C191" s="154" t="s">
        <v>257</v>
      </c>
      <c r="D191" s="155"/>
      <c r="E191" s="156" t="s">
        <v>251</v>
      </c>
      <c r="F191" s="157"/>
      <c r="G191" s="158"/>
      <c r="H191" s="158"/>
      <c r="I191" s="158"/>
      <c r="J191" s="158"/>
      <c r="K191" s="158"/>
      <c r="L191" s="158"/>
      <c r="M191" s="158"/>
      <c r="N191" s="158"/>
      <c r="O191" s="157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7"/>
      <c r="AD191" s="158"/>
      <c r="AE191" s="158"/>
      <c r="AF191" s="158"/>
      <c r="AG191" s="158"/>
      <c r="AH191" s="158"/>
      <c r="AI191" s="158"/>
      <c r="AJ191" s="159"/>
    </row>
    <row r="192" spans="1:36" ht="12.75">
      <c r="A192" s="84" t="s">
        <v>195</v>
      </c>
      <c r="B192" s="128"/>
      <c r="C192" s="154" t="s">
        <v>258</v>
      </c>
      <c r="D192" s="155"/>
      <c r="E192" s="156" t="s">
        <v>251</v>
      </c>
      <c r="F192" s="157"/>
      <c r="G192" s="158"/>
      <c r="H192" s="158"/>
      <c r="I192" s="129">
        <v>50</v>
      </c>
      <c r="J192" s="129">
        <v>6</v>
      </c>
      <c r="K192" s="129">
        <v>12</v>
      </c>
      <c r="L192" s="158"/>
      <c r="M192" s="129">
        <v>30</v>
      </c>
      <c r="N192" s="158"/>
      <c r="O192" s="157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7"/>
      <c r="AD192" s="158"/>
      <c r="AE192" s="158"/>
      <c r="AF192" s="158"/>
      <c r="AG192" s="158"/>
      <c r="AH192" s="158"/>
      <c r="AI192" s="158"/>
      <c r="AJ192" s="159"/>
    </row>
    <row r="193" spans="1:36" ht="12.75">
      <c r="A193" s="84" t="s">
        <v>195</v>
      </c>
      <c r="B193" s="128"/>
      <c r="C193" s="154" t="s">
        <v>259</v>
      </c>
      <c r="D193" s="155"/>
      <c r="E193" s="156"/>
      <c r="F193" s="157"/>
      <c r="G193" s="158"/>
      <c r="H193" s="158"/>
      <c r="I193" s="158"/>
      <c r="J193" s="158"/>
      <c r="K193" s="158"/>
      <c r="L193" s="158"/>
      <c r="M193" s="158"/>
      <c r="N193" s="158"/>
      <c r="O193" s="157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7"/>
      <c r="AD193" s="158"/>
      <c r="AE193" s="158"/>
      <c r="AF193" s="158"/>
      <c r="AG193" s="158"/>
      <c r="AH193" s="158"/>
      <c r="AI193" s="158"/>
      <c r="AJ193" s="159"/>
    </row>
    <row r="194" spans="1:36" ht="12.75">
      <c r="A194" s="84" t="s">
        <v>195</v>
      </c>
      <c r="B194" s="128"/>
      <c r="C194" s="160" t="s">
        <v>260</v>
      </c>
      <c r="D194" s="161"/>
      <c r="E194" s="162">
        <v>3</v>
      </c>
      <c r="F194" s="163"/>
      <c r="G194" s="164"/>
      <c r="H194" s="164"/>
      <c r="I194" s="164"/>
      <c r="J194" s="164"/>
      <c r="K194" s="164"/>
      <c r="L194" s="164"/>
      <c r="M194" s="164"/>
      <c r="N194" s="164"/>
      <c r="O194" s="163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3"/>
      <c r="AD194" s="164"/>
      <c r="AE194" s="164"/>
      <c r="AF194" s="164"/>
      <c r="AG194" s="164"/>
      <c r="AH194" s="164"/>
      <c r="AI194" s="164"/>
      <c r="AJ194" s="165"/>
    </row>
    <row r="195" spans="1:36" ht="12.75">
      <c r="A195" s="84" t="s">
        <v>195</v>
      </c>
      <c r="B195" s="128"/>
      <c r="C195" s="160" t="s">
        <v>261</v>
      </c>
      <c r="D195" s="166"/>
      <c r="E195" s="167">
        <v>11</v>
      </c>
      <c r="F195" s="168"/>
      <c r="G195" s="169"/>
      <c r="H195" s="169"/>
      <c r="I195" s="169"/>
      <c r="J195" s="169"/>
      <c r="K195" s="169"/>
      <c r="L195" s="169"/>
      <c r="M195" s="169"/>
      <c r="N195" s="169"/>
      <c r="O195" s="168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8"/>
      <c r="AD195" s="169"/>
      <c r="AE195" s="169"/>
      <c r="AF195" s="169"/>
      <c r="AG195" s="169"/>
      <c r="AH195" s="169"/>
      <c r="AI195" s="169"/>
      <c r="AJ195" s="170"/>
    </row>
    <row r="196" spans="1:36" ht="25.5">
      <c r="A196" s="84" t="s">
        <v>195</v>
      </c>
      <c r="B196" s="128"/>
      <c r="C196" s="144" t="s">
        <v>262</v>
      </c>
      <c r="D196" s="171"/>
      <c r="E196" s="167">
        <v>10</v>
      </c>
      <c r="F196" s="168"/>
      <c r="G196" s="169"/>
      <c r="H196" s="169"/>
      <c r="I196" s="169"/>
      <c r="J196" s="169"/>
      <c r="K196" s="169"/>
      <c r="L196" s="169"/>
      <c r="M196" s="169"/>
      <c r="N196" s="169"/>
      <c r="O196" s="168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8"/>
      <c r="AD196" s="169"/>
      <c r="AE196" s="169"/>
      <c r="AF196" s="169"/>
      <c r="AG196" s="169"/>
      <c r="AH196" s="169"/>
      <c r="AI196" s="169"/>
      <c r="AJ196" s="170"/>
    </row>
    <row r="197" spans="1:36" ht="13.5" thickBot="1">
      <c r="A197" s="84" t="s">
        <v>195</v>
      </c>
      <c r="B197" s="267"/>
      <c r="C197" s="172" t="s">
        <v>263</v>
      </c>
      <c r="D197" s="173"/>
      <c r="E197" s="174">
        <f aca="true" t="shared" si="14" ref="E197:AJ197">E131+E181+E194+E195+E196</f>
        <v>84</v>
      </c>
      <c r="F197" s="174">
        <f t="shared" si="14"/>
        <v>51</v>
      </c>
      <c r="G197" s="174">
        <f t="shared" si="14"/>
        <v>54</v>
      </c>
      <c r="H197" s="174">
        <f t="shared" si="14"/>
        <v>45</v>
      </c>
      <c r="I197" s="174">
        <f t="shared" si="14"/>
        <v>50</v>
      </c>
      <c r="J197" s="174">
        <f t="shared" si="14"/>
        <v>6</v>
      </c>
      <c r="K197" s="174">
        <f t="shared" si="14"/>
        <v>12</v>
      </c>
      <c r="L197" s="174">
        <f t="shared" si="14"/>
        <v>4</v>
      </c>
      <c r="M197" s="174">
        <f t="shared" si="14"/>
        <v>30</v>
      </c>
      <c r="N197" s="174">
        <f t="shared" si="14"/>
        <v>15</v>
      </c>
      <c r="O197" s="174">
        <f t="shared" si="14"/>
        <v>18</v>
      </c>
      <c r="P197" s="174">
        <f t="shared" si="14"/>
        <v>16</v>
      </c>
      <c r="Q197" s="174">
        <f t="shared" si="14"/>
        <v>18</v>
      </c>
      <c r="R197" s="174">
        <f t="shared" si="14"/>
        <v>0</v>
      </c>
      <c r="S197" s="174">
        <f t="shared" si="14"/>
        <v>6</v>
      </c>
      <c r="T197" s="174">
        <f t="shared" si="14"/>
        <v>45</v>
      </c>
      <c r="U197" s="174">
        <f t="shared" si="14"/>
        <v>2</v>
      </c>
      <c r="V197" s="174">
        <f t="shared" si="14"/>
        <v>6</v>
      </c>
      <c r="W197" s="174">
        <f t="shared" si="14"/>
        <v>0</v>
      </c>
      <c r="X197" s="174">
        <f t="shared" si="14"/>
        <v>15</v>
      </c>
      <c r="Y197" s="174">
        <f t="shared" si="14"/>
        <v>0</v>
      </c>
      <c r="Z197" s="174">
        <f t="shared" si="14"/>
        <v>0</v>
      </c>
      <c r="AA197" s="174">
        <f t="shared" si="14"/>
        <v>9</v>
      </c>
      <c r="AB197" s="174">
        <f t="shared" si="14"/>
        <v>29</v>
      </c>
      <c r="AC197" s="174">
        <f t="shared" si="14"/>
        <v>56</v>
      </c>
      <c r="AD197" s="174">
        <f t="shared" si="14"/>
        <v>0</v>
      </c>
      <c r="AE197" s="174">
        <f t="shared" si="14"/>
        <v>0</v>
      </c>
      <c r="AF197" s="174">
        <f t="shared" si="14"/>
        <v>386</v>
      </c>
      <c r="AG197" s="174">
        <f t="shared" si="14"/>
        <v>0</v>
      </c>
      <c r="AH197" s="174">
        <f t="shared" si="14"/>
        <v>0</v>
      </c>
      <c r="AI197" s="174">
        <f t="shared" si="14"/>
        <v>0</v>
      </c>
      <c r="AJ197" s="174" t="e">
        <f t="shared" si="14"/>
        <v>#REF!</v>
      </c>
    </row>
    <row r="199" spans="1:36" s="178" customFormat="1" ht="12.75">
      <c r="A199" s="175" t="s">
        <v>264</v>
      </c>
      <c r="B199" s="316"/>
      <c r="C199" s="176" t="s">
        <v>265</v>
      </c>
      <c r="D199" s="177"/>
      <c r="E199" s="177">
        <f>E200+E206+E216+E227+E228</f>
        <v>22</v>
      </c>
      <c r="F199" s="177">
        <f>F200+F206+F216+F227+F228</f>
        <v>18</v>
      </c>
      <c r="G199" s="177">
        <f aca="true" t="shared" si="15" ref="G199:AJ199">G200+G206+G216+G222+G227+G229</f>
        <v>25</v>
      </c>
      <c r="H199" s="177">
        <f t="shared" si="15"/>
        <v>95</v>
      </c>
      <c r="I199" s="177">
        <f t="shared" si="15"/>
        <v>50</v>
      </c>
      <c r="J199" s="177">
        <f t="shared" si="15"/>
        <v>0</v>
      </c>
      <c r="K199" s="177">
        <f t="shared" si="15"/>
        <v>0</v>
      </c>
      <c r="L199" s="177">
        <f t="shared" si="15"/>
        <v>0</v>
      </c>
      <c r="M199" s="177">
        <f t="shared" si="15"/>
        <v>15</v>
      </c>
      <c r="N199" s="177">
        <f t="shared" si="15"/>
        <v>107</v>
      </c>
      <c r="O199" s="177">
        <f t="shared" si="15"/>
        <v>0</v>
      </c>
      <c r="P199" s="177">
        <f t="shared" si="15"/>
        <v>6</v>
      </c>
      <c r="Q199" s="177">
        <f t="shared" si="15"/>
        <v>10</v>
      </c>
      <c r="R199" s="177">
        <f t="shared" si="15"/>
        <v>2</v>
      </c>
      <c r="S199" s="177">
        <f t="shared" si="15"/>
        <v>2</v>
      </c>
      <c r="T199" s="177">
        <f t="shared" si="15"/>
        <v>0</v>
      </c>
      <c r="U199" s="177">
        <f t="shared" si="15"/>
        <v>0</v>
      </c>
      <c r="V199" s="177">
        <f t="shared" si="15"/>
        <v>5</v>
      </c>
      <c r="W199" s="177">
        <f t="shared" si="15"/>
        <v>1</v>
      </c>
      <c r="X199" s="177">
        <f t="shared" si="15"/>
        <v>6</v>
      </c>
      <c r="Y199" s="177">
        <f t="shared" si="15"/>
        <v>0</v>
      </c>
      <c r="Z199" s="177">
        <f t="shared" si="15"/>
        <v>0</v>
      </c>
      <c r="AA199" s="177">
        <f t="shared" si="15"/>
        <v>0</v>
      </c>
      <c r="AB199" s="177">
        <f t="shared" si="15"/>
        <v>6</v>
      </c>
      <c r="AC199" s="177">
        <f t="shared" si="15"/>
        <v>89</v>
      </c>
      <c r="AD199" s="177">
        <f t="shared" si="15"/>
        <v>1</v>
      </c>
      <c r="AE199" s="177">
        <f t="shared" si="15"/>
        <v>1</v>
      </c>
      <c r="AF199" s="177">
        <f t="shared" si="15"/>
        <v>210</v>
      </c>
      <c r="AG199" s="177">
        <f t="shared" si="15"/>
        <v>0</v>
      </c>
      <c r="AH199" s="177">
        <f t="shared" si="15"/>
        <v>0</v>
      </c>
      <c r="AI199" s="177">
        <f t="shared" si="15"/>
        <v>10</v>
      </c>
      <c r="AJ199" s="177">
        <f t="shared" si="15"/>
        <v>0</v>
      </c>
    </row>
    <row r="200" spans="1:36" ht="12.75">
      <c r="A200" s="179" t="s">
        <v>264</v>
      </c>
      <c r="B200" s="317"/>
      <c r="C200" s="180" t="s">
        <v>197</v>
      </c>
      <c r="D200" s="181">
        <f>SUM(D201:D205)</f>
        <v>0</v>
      </c>
      <c r="E200" s="181">
        <v>5</v>
      </c>
      <c r="F200" s="181">
        <f aca="true" t="shared" si="16" ref="F200:AJ200">SUM(F201:F205)</f>
        <v>7</v>
      </c>
      <c r="G200" s="181">
        <f t="shared" si="16"/>
        <v>13</v>
      </c>
      <c r="H200" s="181">
        <f t="shared" si="16"/>
        <v>35</v>
      </c>
      <c r="I200" s="181">
        <f t="shared" si="16"/>
        <v>0</v>
      </c>
      <c r="J200" s="181">
        <f t="shared" si="16"/>
        <v>0</v>
      </c>
      <c r="K200" s="181">
        <f t="shared" si="16"/>
        <v>0</v>
      </c>
      <c r="L200" s="181">
        <f t="shared" si="16"/>
        <v>0</v>
      </c>
      <c r="M200" s="181">
        <f t="shared" si="16"/>
        <v>0</v>
      </c>
      <c r="N200" s="181">
        <f t="shared" si="16"/>
        <v>0</v>
      </c>
      <c r="O200" s="181">
        <f t="shared" si="16"/>
        <v>0</v>
      </c>
      <c r="P200" s="181">
        <f t="shared" si="16"/>
        <v>4</v>
      </c>
      <c r="Q200" s="181">
        <f t="shared" si="16"/>
        <v>0</v>
      </c>
      <c r="R200" s="181">
        <f t="shared" si="16"/>
        <v>2</v>
      </c>
      <c r="S200" s="181">
        <f t="shared" si="16"/>
        <v>0</v>
      </c>
      <c r="T200" s="181">
        <f t="shared" si="16"/>
        <v>0</v>
      </c>
      <c r="U200" s="181">
        <f t="shared" si="16"/>
        <v>0</v>
      </c>
      <c r="V200" s="181">
        <f t="shared" si="16"/>
        <v>5</v>
      </c>
      <c r="W200" s="181">
        <f t="shared" si="16"/>
        <v>1</v>
      </c>
      <c r="X200" s="181">
        <f t="shared" si="16"/>
        <v>2</v>
      </c>
      <c r="Y200" s="181">
        <f t="shared" si="16"/>
        <v>0</v>
      </c>
      <c r="Z200" s="181">
        <f t="shared" si="16"/>
        <v>0</v>
      </c>
      <c r="AA200" s="181">
        <f t="shared" si="16"/>
        <v>0</v>
      </c>
      <c r="AB200" s="181">
        <f t="shared" si="16"/>
        <v>6</v>
      </c>
      <c r="AC200" s="181">
        <f t="shared" si="16"/>
        <v>12</v>
      </c>
      <c r="AD200" s="181">
        <f t="shared" si="16"/>
        <v>0</v>
      </c>
      <c r="AE200" s="181">
        <f t="shared" si="16"/>
        <v>0</v>
      </c>
      <c r="AF200" s="181">
        <f t="shared" si="16"/>
        <v>35</v>
      </c>
      <c r="AG200" s="181">
        <f t="shared" si="16"/>
        <v>0</v>
      </c>
      <c r="AH200" s="181">
        <f t="shared" si="16"/>
        <v>0</v>
      </c>
      <c r="AI200" s="181">
        <f t="shared" si="16"/>
        <v>0</v>
      </c>
      <c r="AJ200" s="181">
        <f t="shared" si="16"/>
        <v>0</v>
      </c>
    </row>
    <row r="201" spans="1:36" ht="25.5">
      <c r="A201" s="179" t="s">
        <v>264</v>
      </c>
      <c r="B201" s="318"/>
      <c r="C201" s="30" t="s">
        <v>266</v>
      </c>
      <c r="D201" s="15" t="s">
        <v>267</v>
      </c>
      <c r="E201" s="16" t="s">
        <v>268</v>
      </c>
      <c r="F201" s="34">
        <v>2</v>
      </c>
      <c r="G201" s="33">
        <v>6</v>
      </c>
      <c r="H201" s="33">
        <v>10</v>
      </c>
      <c r="I201" s="33"/>
      <c r="J201" s="33"/>
      <c r="K201" s="33"/>
      <c r="L201" s="33"/>
      <c r="M201" s="33"/>
      <c r="N201" s="33"/>
      <c r="O201" s="34"/>
      <c r="P201" s="33">
        <v>2</v>
      </c>
      <c r="Q201" s="33"/>
      <c r="R201" s="33">
        <v>1</v>
      </c>
      <c r="S201" s="33"/>
      <c r="T201" s="33"/>
      <c r="U201" s="33"/>
      <c r="V201" s="33">
        <v>1</v>
      </c>
      <c r="W201" s="33"/>
      <c r="X201" s="33"/>
      <c r="Y201" s="33"/>
      <c r="Z201" s="33"/>
      <c r="AA201" s="33"/>
      <c r="AB201" s="33"/>
      <c r="AC201" s="34">
        <v>5</v>
      </c>
      <c r="AD201" s="33"/>
      <c r="AE201" s="33"/>
      <c r="AF201" s="33">
        <v>10</v>
      </c>
      <c r="AG201" s="33"/>
      <c r="AH201" s="33"/>
      <c r="AI201" s="33"/>
      <c r="AJ201" s="19"/>
    </row>
    <row r="202" spans="1:36" ht="14.25">
      <c r="A202" s="179" t="s">
        <v>264</v>
      </c>
      <c r="B202" s="318"/>
      <c r="C202" s="30" t="s">
        <v>269</v>
      </c>
      <c r="D202" s="15" t="s">
        <v>267</v>
      </c>
      <c r="E202" s="16" t="s">
        <v>268</v>
      </c>
      <c r="F202" s="34">
        <v>2</v>
      </c>
      <c r="G202" s="33">
        <v>4</v>
      </c>
      <c r="H202" s="33">
        <v>10</v>
      </c>
      <c r="I202" s="33"/>
      <c r="J202" s="33"/>
      <c r="K202" s="33"/>
      <c r="L202" s="33"/>
      <c r="M202" s="33"/>
      <c r="N202" s="33"/>
      <c r="O202" s="34"/>
      <c r="P202" s="33">
        <v>2</v>
      </c>
      <c r="Q202" s="33"/>
      <c r="R202" s="33">
        <v>1</v>
      </c>
      <c r="S202" s="33"/>
      <c r="T202" s="33"/>
      <c r="U202" s="33"/>
      <c r="V202" s="33">
        <v>1</v>
      </c>
      <c r="W202" s="33"/>
      <c r="X202" s="33"/>
      <c r="Y202" s="33"/>
      <c r="Z202" s="33"/>
      <c r="AA202" s="33"/>
      <c r="AB202" s="33"/>
      <c r="AC202" s="34">
        <v>2</v>
      </c>
      <c r="AD202" s="33"/>
      <c r="AE202" s="33"/>
      <c r="AF202" s="33">
        <v>10</v>
      </c>
      <c r="AG202" s="33"/>
      <c r="AH202" s="33"/>
      <c r="AI202" s="33"/>
      <c r="AJ202" s="19"/>
    </row>
    <row r="203" spans="1:36" ht="25.5">
      <c r="A203" s="179" t="s">
        <v>264</v>
      </c>
      <c r="B203" s="318"/>
      <c r="C203" s="30" t="s">
        <v>270</v>
      </c>
      <c r="D203" s="15" t="s">
        <v>267</v>
      </c>
      <c r="E203" s="16" t="s">
        <v>268</v>
      </c>
      <c r="F203" s="34">
        <v>1</v>
      </c>
      <c r="G203" s="33">
        <v>1</v>
      </c>
      <c r="H203" s="33">
        <v>5</v>
      </c>
      <c r="I203" s="33"/>
      <c r="J203" s="33"/>
      <c r="K203" s="33"/>
      <c r="L203" s="33"/>
      <c r="M203" s="33"/>
      <c r="N203" s="33"/>
      <c r="O203" s="34"/>
      <c r="P203" s="33"/>
      <c r="Q203" s="33"/>
      <c r="R203" s="33"/>
      <c r="S203" s="33"/>
      <c r="T203" s="33"/>
      <c r="U203" s="33"/>
      <c r="V203" s="33">
        <v>1</v>
      </c>
      <c r="W203" s="33"/>
      <c r="X203" s="33">
        <v>1</v>
      </c>
      <c r="Y203" s="33"/>
      <c r="Z203" s="33"/>
      <c r="AA203" s="33"/>
      <c r="AB203" s="33">
        <v>3</v>
      </c>
      <c r="AC203" s="34">
        <v>2</v>
      </c>
      <c r="AD203" s="33"/>
      <c r="AE203" s="33"/>
      <c r="AF203" s="33">
        <v>5</v>
      </c>
      <c r="AG203" s="33"/>
      <c r="AH203" s="33"/>
      <c r="AI203" s="33"/>
      <c r="AJ203" s="19"/>
    </row>
    <row r="204" spans="1:36" ht="12.75">
      <c r="A204" s="179" t="s">
        <v>264</v>
      </c>
      <c r="B204" s="318"/>
      <c r="C204" s="30" t="s">
        <v>271</v>
      </c>
      <c r="D204" s="15" t="s">
        <v>267</v>
      </c>
      <c r="E204" s="16" t="s">
        <v>268</v>
      </c>
      <c r="F204" s="34">
        <v>1</v>
      </c>
      <c r="G204" s="33">
        <v>1</v>
      </c>
      <c r="H204" s="33">
        <v>5</v>
      </c>
      <c r="I204" s="33"/>
      <c r="J204" s="33"/>
      <c r="K204" s="33"/>
      <c r="L204" s="33"/>
      <c r="M204" s="33"/>
      <c r="N204" s="33"/>
      <c r="O204" s="34"/>
      <c r="P204" s="33"/>
      <c r="Q204" s="33"/>
      <c r="R204" s="33"/>
      <c r="S204" s="33"/>
      <c r="T204" s="33"/>
      <c r="U204" s="33"/>
      <c r="V204" s="33">
        <v>1</v>
      </c>
      <c r="W204" s="33">
        <v>1</v>
      </c>
      <c r="X204" s="33"/>
      <c r="Y204" s="33"/>
      <c r="Z204" s="33"/>
      <c r="AA204" s="33"/>
      <c r="AB204" s="33"/>
      <c r="AC204" s="34">
        <v>1</v>
      </c>
      <c r="AD204" s="33"/>
      <c r="AE204" s="33"/>
      <c r="AF204" s="33">
        <v>5</v>
      </c>
      <c r="AG204" s="33"/>
      <c r="AH204" s="33"/>
      <c r="AI204" s="33"/>
      <c r="AJ204" s="19"/>
    </row>
    <row r="205" spans="1:36" ht="25.5">
      <c r="A205" s="179" t="s">
        <v>264</v>
      </c>
      <c r="B205" s="318"/>
      <c r="C205" s="30" t="s">
        <v>272</v>
      </c>
      <c r="D205" s="15" t="s">
        <v>267</v>
      </c>
      <c r="E205" s="16" t="s">
        <v>268</v>
      </c>
      <c r="F205" s="34">
        <v>1</v>
      </c>
      <c r="G205" s="33">
        <v>1</v>
      </c>
      <c r="H205" s="33">
        <v>5</v>
      </c>
      <c r="I205" s="33"/>
      <c r="J205" s="33"/>
      <c r="K205" s="33"/>
      <c r="L205" s="33"/>
      <c r="M205" s="33"/>
      <c r="N205" s="33"/>
      <c r="O205" s="34"/>
      <c r="P205" s="33"/>
      <c r="Q205" s="33"/>
      <c r="R205" s="33"/>
      <c r="S205" s="33"/>
      <c r="T205" s="33"/>
      <c r="U205" s="33"/>
      <c r="V205" s="33">
        <v>1</v>
      </c>
      <c r="W205" s="33"/>
      <c r="X205" s="33">
        <v>1</v>
      </c>
      <c r="Y205" s="33"/>
      <c r="Z205" s="33"/>
      <c r="AA205" s="33"/>
      <c r="AB205" s="33">
        <v>3</v>
      </c>
      <c r="AC205" s="34">
        <v>2</v>
      </c>
      <c r="AD205" s="33"/>
      <c r="AE205" s="33"/>
      <c r="AF205" s="33">
        <v>5</v>
      </c>
      <c r="AG205" s="33"/>
      <c r="AH205" s="33"/>
      <c r="AI205" s="33"/>
      <c r="AJ205" s="19"/>
    </row>
    <row r="206" spans="1:36" ht="12.75">
      <c r="A206" s="179" t="s">
        <v>264</v>
      </c>
      <c r="B206" s="317"/>
      <c r="C206" s="180" t="s">
        <v>57</v>
      </c>
      <c r="D206" s="181">
        <f>SUM(D207:D215)</f>
        <v>0</v>
      </c>
      <c r="E206" s="181">
        <v>9</v>
      </c>
      <c r="F206" s="181">
        <f aca="true" t="shared" si="17" ref="F206:AJ206">SUM(F207:F215)</f>
        <v>2</v>
      </c>
      <c r="G206" s="181">
        <f t="shared" si="17"/>
        <v>0</v>
      </c>
      <c r="H206" s="181">
        <f t="shared" si="17"/>
        <v>10</v>
      </c>
      <c r="I206" s="181">
        <f t="shared" si="17"/>
        <v>50</v>
      </c>
      <c r="J206" s="181">
        <f t="shared" si="17"/>
        <v>0</v>
      </c>
      <c r="K206" s="181">
        <f t="shared" si="17"/>
        <v>0</v>
      </c>
      <c r="L206" s="181">
        <f t="shared" si="17"/>
        <v>0</v>
      </c>
      <c r="M206" s="181">
        <f t="shared" si="17"/>
        <v>15</v>
      </c>
      <c r="N206" s="181">
        <f t="shared" si="17"/>
        <v>0</v>
      </c>
      <c r="O206" s="181">
        <f t="shared" si="17"/>
        <v>0</v>
      </c>
      <c r="P206" s="181">
        <f t="shared" si="17"/>
        <v>0</v>
      </c>
      <c r="Q206" s="181">
        <f t="shared" si="17"/>
        <v>0</v>
      </c>
      <c r="R206" s="181">
        <f t="shared" si="17"/>
        <v>0</v>
      </c>
      <c r="S206" s="181">
        <f t="shared" si="17"/>
        <v>0</v>
      </c>
      <c r="T206" s="181">
        <f t="shared" si="17"/>
        <v>0</v>
      </c>
      <c r="U206" s="181">
        <f t="shared" si="17"/>
        <v>0</v>
      </c>
      <c r="V206" s="181">
        <f t="shared" si="17"/>
        <v>0</v>
      </c>
      <c r="W206" s="181">
        <f t="shared" si="17"/>
        <v>0</v>
      </c>
      <c r="X206" s="181">
        <f t="shared" si="17"/>
        <v>0</v>
      </c>
      <c r="Y206" s="181">
        <f t="shared" si="17"/>
        <v>0</v>
      </c>
      <c r="Z206" s="181">
        <f t="shared" si="17"/>
        <v>0</v>
      </c>
      <c r="AA206" s="181">
        <f t="shared" si="17"/>
        <v>0</v>
      </c>
      <c r="AB206" s="181">
        <f t="shared" si="17"/>
        <v>0</v>
      </c>
      <c r="AC206" s="181">
        <f t="shared" si="17"/>
        <v>14</v>
      </c>
      <c r="AD206" s="181">
        <f t="shared" si="17"/>
        <v>0</v>
      </c>
      <c r="AE206" s="181">
        <f t="shared" si="17"/>
        <v>0</v>
      </c>
      <c r="AF206" s="181">
        <f t="shared" si="17"/>
        <v>85</v>
      </c>
      <c r="AG206" s="181">
        <f t="shared" si="17"/>
        <v>0</v>
      </c>
      <c r="AH206" s="181">
        <f t="shared" si="17"/>
        <v>0</v>
      </c>
      <c r="AI206" s="181">
        <f t="shared" si="17"/>
        <v>0</v>
      </c>
      <c r="AJ206" s="181">
        <f t="shared" si="17"/>
        <v>0</v>
      </c>
    </row>
    <row r="207" spans="1:36" ht="12.75">
      <c r="A207" s="179" t="s">
        <v>264</v>
      </c>
      <c r="B207" s="318"/>
      <c r="C207" s="30" t="s">
        <v>273</v>
      </c>
      <c r="D207" s="15" t="s">
        <v>267</v>
      </c>
      <c r="E207" s="16" t="s">
        <v>268</v>
      </c>
      <c r="F207" s="34">
        <v>1</v>
      </c>
      <c r="G207" s="33"/>
      <c r="H207" s="33">
        <v>5</v>
      </c>
      <c r="I207" s="33"/>
      <c r="J207" s="33"/>
      <c r="K207" s="33"/>
      <c r="L207" s="33"/>
      <c r="M207" s="33"/>
      <c r="N207" s="33"/>
      <c r="O207" s="34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4">
        <v>1</v>
      </c>
      <c r="AD207" s="33"/>
      <c r="AE207" s="33"/>
      <c r="AF207" s="33">
        <v>5</v>
      </c>
      <c r="AG207" s="33"/>
      <c r="AH207" s="33"/>
      <c r="AI207" s="33"/>
      <c r="AJ207" s="19"/>
    </row>
    <row r="208" spans="1:36" ht="12.75">
      <c r="A208" s="179" t="s">
        <v>264</v>
      </c>
      <c r="B208" s="318"/>
      <c r="C208" s="30" t="s">
        <v>274</v>
      </c>
      <c r="D208" s="15" t="s">
        <v>267</v>
      </c>
      <c r="E208" s="16" t="s">
        <v>268</v>
      </c>
      <c r="F208" s="34">
        <v>1</v>
      </c>
      <c r="G208" s="33"/>
      <c r="H208" s="33">
        <v>5</v>
      </c>
      <c r="I208" s="33"/>
      <c r="J208" s="33"/>
      <c r="K208" s="33"/>
      <c r="L208" s="33"/>
      <c r="M208" s="33"/>
      <c r="N208" s="33"/>
      <c r="O208" s="34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4">
        <v>1</v>
      </c>
      <c r="AD208" s="33"/>
      <c r="AE208" s="33"/>
      <c r="AF208" s="33">
        <v>5</v>
      </c>
      <c r="AG208" s="33"/>
      <c r="AH208" s="33"/>
      <c r="AI208" s="33"/>
      <c r="AJ208" s="19"/>
    </row>
    <row r="209" spans="1:36" ht="14.25">
      <c r="A209" s="179" t="s">
        <v>264</v>
      </c>
      <c r="B209" s="318"/>
      <c r="C209" s="30" t="s">
        <v>275</v>
      </c>
      <c r="D209" s="15" t="s">
        <v>276</v>
      </c>
      <c r="E209" s="16" t="s">
        <v>268</v>
      </c>
      <c r="F209" s="34"/>
      <c r="G209" s="33"/>
      <c r="H209" s="33"/>
      <c r="I209" s="33"/>
      <c r="J209" s="33"/>
      <c r="K209" s="33"/>
      <c r="L209" s="33"/>
      <c r="M209" s="33"/>
      <c r="N209" s="33"/>
      <c r="O209" s="34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4">
        <v>2</v>
      </c>
      <c r="AD209" s="33"/>
      <c r="AE209" s="33"/>
      <c r="AF209" s="182">
        <v>15</v>
      </c>
      <c r="AG209" s="33"/>
      <c r="AH209" s="33"/>
      <c r="AI209" s="33"/>
      <c r="AJ209" s="19"/>
    </row>
    <row r="210" spans="1:36" ht="14.25">
      <c r="A210" s="179" t="s">
        <v>264</v>
      </c>
      <c r="B210" s="318"/>
      <c r="C210" s="30" t="s">
        <v>277</v>
      </c>
      <c r="D210" s="15" t="s">
        <v>276</v>
      </c>
      <c r="E210" s="16" t="s">
        <v>268</v>
      </c>
      <c r="F210" s="34"/>
      <c r="G210" s="33"/>
      <c r="H210" s="33"/>
      <c r="I210" s="33"/>
      <c r="J210" s="33"/>
      <c r="K210" s="33"/>
      <c r="L210" s="33"/>
      <c r="M210" s="33"/>
      <c r="N210" s="33"/>
      <c r="O210" s="34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4">
        <v>2</v>
      </c>
      <c r="AD210" s="33"/>
      <c r="AE210" s="33"/>
      <c r="AF210" s="183" t="s">
        <v>278</v>
      </c>
      <c r="AG210" s="33"/>
      <c r="AH210" s="33"/>
      <c r="AI210" s="33"/>
      <c r="AJ210" s="19"/>
    </row>
    <row r="211" spans="1:36" ht="14.25">
      <c r="A211" s="179" t="s">
        <v>264</v>
      </c>
      <c r="B211" s="318"/>
      <c r="C211" s="30" t="s">
        <v>279</v>
      </c>
      <c r="D211" s="15" t="s">
        <v>276</v>
      </c>
      <c r="E211" s="16" t="s">
        <v>268</v>
      </c>
      <c r="F211" s="34"/>
      <c r="G211" s="33"/>
      <c r="H211" s="33"/>
      <c r="I211" s="33"/>
      <c r="J211" s="33"/>
      <c r="K211" s="33"/>
      <c r="L211" s="33"/>
      <c r="M211" s="33"/>
      <c r="N211" s="33"/>
      <c r="O211" s="34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4">
        <v>2</v>
      </c>
      <c r="AD211" s="33"/>
      <c r="AE211" s="33"/>
      <c r="AF211" s="33">
        <v>15</v>
      </c>
      <c r="AG211" s="33"/>
      <c r="AH211" s="33"/>
      <c r="AI211" s="33"/>
      <c r="AJ211" s="19"/>
    </row>
    <row r="212" spans="1:36" ht="14.25">
      <c r="A212" s="179" t="s">
        <v>264</v>
      </c>
      <c r="B212" s="318"/>
      <c r="C212" s="30" t="s">
        <v>280</v>
      </c>
      <c r="D212" s="15" t="s">
        <v>276</v>
      </c>
      <c r="E212" s="16" t="s">
        <v>268</v>
      </c>
      <c r="F212" s="34"/>
      <c r="G212" s="33"/>
      <c r="H212" s="33"/>
      <c r="I212" s="33"/>
      <c r="J212" s="33"/>
      <c r="K212" s="33"/>
      <c r="L212" s="33"/>
      <c r="M212" s="33"/>
      <c r="N212" s="33"/>
      <c r="O212" s="34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4">
        <v>2</v>
      </c>
      <c r="AD212" s="33"/>
      <c r="AE212" s="33"/>
      <c r="AF212" s="33">
        <v>15</v>
      </c>
      <c r="AG212" s="33"/>
      <c r="AH212" s="33"/>
      <c r="AI212" s="33"/>
      <c r="AJ212" s="19"/>
    </row>
    <row r="213" spans="1:36" ht="14.25">
      <c r="A213" s="179" t="s">
        <v>264</v>
      </c>
      <c r="B213" s="318"/>
      <c r="C213" s="30" t="s">
        <v>281</v>
      </c>
      <c r="D213" s="15" t="s">
        <v>276</v>
      </c>
      <c r="E213" s="16" t="s">
        <v>268</v>
      </c>
      <c r="F213" s="34"/>
      <c r="G213" s="33"/>
      <c r="H213" s="33"/>
      <c r="I213" s="33"/>
      <c r="J213" s="33"/>
      <c r="K213" s="33"/>
      <c r="L213" s="33"/>
      <c r="M213" s="33"/>
      <c r="N213" s="33"/>
      <c r="O213" s="34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4">
        <v>2</v>
      </c>
      <c r="AD213" s="33"/>
      <c r="AE213" s="33"/>
      <c r="AF213" s="33">
        <v>15</v>
      </c>
      <c r="AG213" s="33"/>
      <c r="AH213" s="33"/>
      <c r="AI213" s="33"/>
      <c r="AJ213" s="19"/>
    </row>
    <row r="214" spans="1:36" ht="14.25">
      <c r="A214" s="179" t="s">
        <v>264</v>
      </c>
      <c r="B214" s="318"/>
      <c r="C214" s="30" t="s">
        <v>282</v>
      </c>
      <c r="D214" s="15" t="s">
        <v>276</v>
      </c>
      <c r="E214" s="16" t="s">
        <v>268</v>
      </c>
      <c r="F214" s="34"/>
      <c r="G214" s="33"/>
      <c r="H214" s="33"/>
      <c r="I214" s="33"/>
      <c r="J214" s="33"/>
      <c r="K214" s="33"/>
      <c r="L214" s="33"/>
      <c r="M214" s="33"/>
      <c r="N214" s="33"/>
      <c r="O214" s="34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4">
        <v>2</v>
      </c>
      <c r="AD214" s="33"/>
      <c r="AE214" s="33"/>
      <c r="AF214" s="33">
        <v>15</v>
      </c>
      <c r="AG214" s="33"/>
      <c r="AH214" s="33"/>
      <c r="AI214" s="33"/>
      <c r="AJ214" s="19"/>
    </row>
    <row r="215" spans="1:36" ht="14.25">
      <c r="A215" s="179" t="s">
        <v>264</v>
      </c>
      <c r="B215" s="318"/>
      <c r="C215" s="30" t="s">
        <v>283</v>
      </c>
      <c r="D215" s="15"/>
      <c r="E215" s="16" t="s">
        <v>284</v>
      </c>
      <c r="F215" s="34"/>
      <c r="G215" s="33"/>
      <c r="H215" s="33"/>
      <c r="I215" s="33">
        <v>50</v>
      </c>
      <c r="J215" s="33"/>
      <c r="K215" s="33"/>
      <c r="L215" s="33"/>
      <c r="M215" s="33">
        <v>15</v>
      </c>
      <c r="N215" s="33"/>
      <c r="O215" s="34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4"/>
      <c r="AD215" s="33"/>
      <c r="AE215" s="33"/>
      <c r="AF215" s="33"/>
      <c r="AG215" s="33"/>
      <c r="AH215" s="33"/>
      <c r="AI215" s="33"/>
      <c r="AJ215" s="19"/>
    </row>
    <row r="216" spans="1:36" ht="12.75">
      <c r="A216" s="179" t="s">
        <v>264</v>
      </c>
      <c r="B216" s="317"/>
      <c r="C216" s="180" t="s">
        <v>132</v>
      </c>
      <c r="D216" s="181">
        <f>SUM(D217:D221)</f>
        <v>0</v>
      </c>
      <c r="E216" s="181">
        <v>5</v>
      </c>
      <c r="F216" s="181">
        <f aca="true" t="shared" si="18" ref="F216:AJ216">SUM(F217:F221)</f>
        <v>9</v>
      </c>
      <c r="G216" s="181">
        <f t="shared" si="18"/>
        <v>12</v>
      </c>
      <c r="H216" s="181">
        <f t="shared" si="18"/>
        <v>50</v>
      </c>
      <c r="I216" s="181">
        <f t="shared" si="18"/>
        <v>0</v>
      </c>
      <c r="J216" s="181">
        <f t="shared" si="18"/>
        <v>0</v>
      </c>
      <c r="K216" s="181">
        <f t="shared" si="18"/>
        <v>0</v>
      </c>
      <c r="L216" s="181">
        <f t="shared" si="18"/>
        <v>0</v>
      </c>
      <c r="M216" s="181">
        <f t="shared" si="18"/>
        <v>0</v>
      </c>
      <c r="N216" s="181">
        <f t="shared" si="18"/>
        <v>107</v>
      </c>
      <c r="O216" s="181">
        <f t="shared" si="18"/>
        <v>0</v>
      </c>
      <c r="P216" s="181">
        <f t="shared" si="18"/>
        <v>2</v>
      </c>
      <c r="Q216" s="181">
        <f t="shared" si="18"/>
        <v>10</v>
      </c>
      <c r="R216" s="181">
        <f t="shared" si="18"/>
        <v>0</v>
      </c>
      <c r="S216" s="181">
        <f t="shared" si="18"/>
        <v>2</v>
      </c>
      <c r="T216" s="181">
        <f t="shared" si="18"/>
        <v>0</v>
      </c>
      <c r="U216" s="181">
        <f t="shared" si="18"/>
        <v>0</v>
      </c>
      <c r="V216" s="181">
        <f t="shared" si="18"/>
        <v>0</v>
      </c>
      <c r="W216" s="181">
        <f t="shared" si="18"/>
        <v>0</v>
      </c>
      <c r="X216" s="181">
        <f t="shared" si="18"/>
        <v>4</v>
      </c>
      <c r="Y216" s="181">
        <f t="shared" si="18"/>
        <v>0</v>
      </c>
      <c r="Z216" s="181">
        <f t="shared" si="18"/>
        <v>0</v>
      </c>
      <c r="AA216" s="181">
        <f t="shared" si="18"/>
        <v>0</v>
      </c>
      <c r="AB216" s="181">
        <f t="shared" si="18"/>
        <v>0</v>
      </c>
      <c r="AC216" s="181">
        <f t="shared" si="18"/>
        <v>37</v>
      </c>
      <c r="AD216" s="181">
        <f t="shared" si="18"/>
        <v>0</v>
      </c>
      <c r="AE216" s="181">
        <f t="shared" si="18"/>
        <v>0</v>
      </c>
      <c r="AF216" s="181">
        <f t="shared" si="18"/>
        <v>0</v>
      </c>
      <c r="AG216" s="181">
        <f t="shared" si="18"/>
        <v>0</v>
      </c>
      <c r="AH216" s="181">
        <f t="shared" si="18"/>
        <v>0</v>
      </c>
      <c r="AI216" s="181">
        <f t="shared" si="18"/>
        <v>0</v>
      </c>
      <c r="AJ216" s="181">
        <f t="shared" si="18"/>
        <v>0</v>
      </c>
    </row>
    <row r="217" spans="1:36" ht="12.75">
      <c r="A217" s="179" t="s">
        <v>264</v>
      </c>
      <c r="B217" s="318"/>
      <c r="C217" s="30" t="s">
        <v>285</v>
      </c>
      <c r="D217" s="15"/>
      <c r="E217" s="16" t="s">
        <v>286</v>
      </c>
      <c r="F217" s="14">
        <v>2</v>
      </c>
      <c r="G217" s="17">
        <v>4</v>
      </c>
      <c r="H217" s="17">
        <v>20</v>
      </c>
      <c r="I217" s="17"/>
      <c r="J217" s="17"/>
      <c r="K217" s="17"/>
      <c r="L217" s="17"/>
      <c r="M217" s="17"/>
      <c r="N217" s="17">
        <v>15</v>
      </c>
      <c r="O217" s="14"/>
      <c r="P217" s="17">
        <v>1</v>
      </c>
      <c r="Q217" s="17">
        <v>3</v>
      </c>
      <c r="R217" s="17"/>
      <c r="S217" s="17">
        <v>1</v>
      </c>
      <c r="T217" s="17"/>
      <c r="U217" s="17"/>
      <c r="V217" s="17"/>
      <c r="W217" s="17"/>
      <c r="X217" s="17">
        <v>1</v>
      </c>
      <c r="Y217" s="17"/>
      <c r="Z217" s="17"/>
      <c r="AA217" s="17"/>
      <c r="AB217" s="17"/>
      <c r="AC217" s="14">
        <v>4</v>
      </c>
      <c r="AD217" s="17"/>
      <c r="AE217" s="17"/>
      <c r="AF217" s="17"/>
      <c r="AG217" s="17"/>
      <c r="AH217" s="17"/>
      <c r="AI217" s="17"/>
      <c r="AJ217" s="19"/>
    </row>
    <row r="218" spans="1:36" ht="12.75">
      <c r="A218" s="179" t="s">
        <v>264</v>
      </c>
      <c r="B218" s="318"/>
      <c r="C218" s="30" t="s">
        <v>287</v>
      </c>
      <c r="D218" s="15"/>
      <c r="E218" s="16" t="s">
        <v>286</v>
      </c>
      <c r="F218" s="14">
        <v>2</v>
      </c>
      <c r="G218" s="17">
        <v>4</v>
      </c>
      <c r="H218" s="17">
        <v>10</v>
      </c>
      <c r="I218" s="17"/>
      <c r="J218" s="17"/>
      <c r="K218" s="17"/>
      <c r="L218" s="17"/>
      <c r="M218" s="17"/>
      <c r="N218" s="17">
        <v>7</v>
      </c>
      <c r="O218" s="14"/>
      <c r="P218" s="17">
        <v>1</v>
      </c>
      <c r="Q218" s="17">
        <v>3</v>
      </c>
      <c r="R218" s="17"/>
      <c r="S218" s="17">
        <v>1</v>
      </c>
      <c r="T218" s="17"/>
      <c r="U218" s="17"/>
      <c r="V218" s="17"/>
      <c r="W218" s="17"/>
      <c r="X218" s="17">
        <v>1</v>
      </c>
      <c r="Y218" s="17"/>
      <c r="Z218" s="17"/>
      <c r="AA218" s="17"/>
      <c r="AB218" s="17"/>
      <c r="AC218" s="14">
        <v>7</v>
      </c>
      <c r="AD218" s="17"/>
      <c r="AE218" s="17"/>
      <c r="AF218" s="17"/>
      <c r="AG218" s="17"/>
      <c r="AH218" s="17"/>
      <c r="AI218" s="17"/>
      <c r="AJ218" s="19"/>
    </row>
    <row r="219" spans="1:36" ht="25.5">
      <c r="A219" s="179" t="s">
        <v>264</v>
      </c>
      <c r="B219" s="318"/>
      <c r="C219" s="30" t="s">
        <v>288</v>
      </c>
      <c r="D219" s="15"/>
      <c r="E219" s="16" t="s">
        <v>286</v>
      </c>
      <c r="F219" s="14">
        <v>1</v>
      </c>
      <c r="G219" s="17"/>
      <c r="H219" s="17"/>
      <c r="I219" s="17"/>
      <c r="J219" s="17"/>
      <c r="K219" s="17"/>
      <c r="L219" s="17"/>
      <c r="M219" s="17"/>
      <c r="N219" s="17">
        <v>60</v>
      </c>
      <c r="O219" s="14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4">
        <v>10</v>
      </c>
      <c r="AD219" s="17"/>
      <c r="AE219" s="17"/>
      <c r="AF219" s="17"/>
      <c r="AG219" s="17"/>
      <c r="AH219" s="17"/>
      <c r="AI219" s="17"/>
      <c r="AJ219" s="19"/>
    </row>
    <row r="220" spans="1:36" ht="12.75">
      <c r="A220" s="179" t="s">
        <v>264</v>
      </c>
      <c r="B220" s="318"/>
      <c r="C220" s="30" t="s">
        <v>289</v>
      </c>
      <c r="D220" s="15"/>
      <c r="E220" s="16" t="s">
        <v>286</v>
      </c>
      <c r="F220" s="14">
        <v>2</v>
      </c>
      <c r="G220" s="17">
        <v>2</v>
      </c>
      <c r="H220" s="17">
        <v>10</v>
      </c>
      <c r="I220" s="17"/>
      <c r="J220" s="17"/>
      <c r="K220" s="17"/>
      <c r="L220" s="17"/>
      <c r="M220" s="17"/>
      <c r="N220" s="17">
        <v>10</v>
      </c>
      <c r="O220" s="14"/>
      <c r="P220" s="17"/>
      <c r="Q220" s="17">
        <v>2</v>
      </c>
      <c r="R220" s="17"/>
      <c r="S220" s="17"/>
      <c r="T220" s="17"/>
      <c r="U220" s="17"/>
      <c r="V220" s="17"/>
      <c r="W220" s="17"/>
      <c r="X220" s="17">
        <v>1</v>
      </c>
      <c r="Y220" s="17"/>
      <c r="Z220" s="17"/>
      <c r="AA220" s="17"/>
      <c r="AB220" s="17"/>
      <c r="AC220" s="14">
        <v>8</v>
      </c>
      <c r="AD220" s="17"/>
      <c r="AE220" s="17"/>
      <c r="AF220" s="17"/>
      <c r="AG220" s="17"/>
      <c r="AH220" s="17"/>
      <c r="AI220" s="17"/>
      <c r="AJ220" s="19"/>
    </row>
    <row r="221" spans="1:36" ht="12.75">
      <c r="A221" s="179" t="s">
        <v>264</v>
      </c>
      <c r="B221" s="318"/>
      <c r="C221" s="30" t="s">
        <v>290</v>
      </c>
      <c r="D221" s="15"/>
      <c r="E221" s="16" t="s">
        <v>286</v>
      </c>
      <c r="F221" s="14">
        <v>2</v>
      </c>
      <c r="G221" s="17">
        <v>2</v>
      </c>
      <c r="H221" s="17">
        <v>10</v>
      </c>
      <c r="I221" s="17"/>
      <c r="J221" s="17"/>
      <c r="K221" s="17"/>
      <c r="L221" s="17"/>
      <c r="M221" s="17"/>
      <c r="N221" s="17">
        <v>15</v>
      </c>
      <c r="O221" s="14"/>
      <c r="P221" s="17"/>
      <c r="Q221" s="17">
        <v>2</v>
      </c>
      <c r="R221" s="17"/>
      <c r="S221" s="17"/>
      <c r="T221" s="17"/>
      <c r="U221" s="17"/>
      <c r="V221" s="17"/>
      <c r="W221" s="17"/>
      <c r="X221" s="17">
        <v>1</v>
      </c>
      <c r="Y221" s="17"/>
      <c r="Z221" s="17"/>
      <c r="AA221" s="17"/>
      <c r="AB221" s="17"/>
      <c r="AC221" s="14">
        <v>8</v>
      </c>
      <c r="AD221" s="17"/>
      <c r="AE221" s="17"/>
      <c r="AF221" s="17"/>
      <c r="AG221" s="17"/>
      <c r="AH221" s="17"/>
      <c r="AI221" s="17"/>
      <c r="AJ221" s="19"/>
    </row>
    <row r="222" spans="1:36" ht="12.75">
      <c r="A222" s="179" t="s">
        <v>264</v>
      </c>
      <c r="B222" s="317"/>
      <c r="C222" s="180" t="s">
        <v>119</v>
      </c>
      <c r="D222" s="181">
        <f>SUM(D223:D226)</f>
        <v>0</v>
      </c>
      <c r="E222" s="181">
        <v>4</v>
      </c>
      <c r="F222" s="181">
        <f aca="true" t="shared" si="19" ref="F222:AJ222">SUM(F223:F226)</f>
        <v>0</v>
      </c>
      <c r="G222" s="181">
        <f t="shared" si="19"/>
        <v>0</v>
      </c>
      <c r="H222" s="181">
        <f t="shared" si="19"/>
        <v>0</v>
      </c>
      <c r="I222" s="181">
        <f t="shared" si="19"/>
        <v>0</v>
      </c>
      <c r="J222" s="181">
        <f t="shared" si="19"/>
        <v>0</v>
      </c>
      <c r="K222" s="181">
        <f t="shared" si="19"/>
        <v>0</v>
      </c>
      <c r="L222" s="181">
        <f t="shared" si="19"/>
        <v>0</v>
      </c>
      <c r="M222" s="181">
        <f t="shared" si="19"/>
        <v>0</v>
      </c>
      <c r="N222" s="181">
        <f t="shared" si="19"/>
        <v>0</v>
      </c>
      <c r="O222" s="181">
        <f t="shared" si="19"/>
        <v>0</v>
      </c>
      <c r="P222" s="181">
        <f t="shared" si="19"/>
        <v>0</v>
      </c>
      <c r="Q222" s="181">
        <f t="shared" si="19"/>
        <v>0</v>
      </c>
      <c r="R222" s="181">
        <f t="shared" si="19"/>
        <v>0</v>
      </c>
      <c r="S222" s="181">
        <f t="shared" si="19"/>
        <v>0</v>
      </c>
      <c r="T222" s="181">
        <f t="shared" si="19"/>
        <v>0</v>
      </c>
      <c r="U222" s="181">
        <f t="shared" si="19"/>
        <v>0</v>
      </c>
      <c r="V222" s="181">
        <f t="shared" si="19"/>
        <v>0</v>
      </c>
      <c r="W222" s="181">
        <f t="shared" si="19"/>
        <v>0</v>
      </c>
      <c r="X222" s="181">
        <f t="shared" si="19"/>
        <v>0</v>
      </c>
      <c r="Y222" s="181">
        <f t="shared" si="19"/>
        <v>0</v>
      </c>
      <c r="Z222" s="181">
        <f t="shared" si="19"/>
        <v>0</v>
      </c>
      <c r="AA222" s="181">
        <f t="shared" si="19"/>
        <v>0</v>
      </c>
      <c r="AB222" s="181">
        <f t="shared" si="19"/>
        <v>0</v>
      </c>
      <c r="AC222" s="181">
        <f t="shared" si="19"/>
        <v>14</v>
      </c>
      <c r="AD222" s="181">
        <f t="shared" si="19"/>
        <v>1</v>
      </c>
      <c r="AE222" s="181">
        <f t="shared" si="19"/>
        <v>1</v>
      </c>
      <c r="AF222" s="181">
        <f t="shared" si="19"/>
        <v>70</v>
      </c>
      <c r="AG222" s="181">
        <f t="shared" si="19"/>
        <v>0</v>
      </c>
      <c r="AH222" s="181">
        <f t="shared" si="19"/>
        <v>0</v>
      </c>
      <c r="AI222" s="181">
        <f t="shared" si="19"/>
        <v>10</v>
      </c>
      <c r="AJ222" s="181">
        <f t="shared" si="19"/>
        <v>0</v>
      </c>
    </row>
    <row r="223" spans="1:36" ht="12.75">
      <c r="A223" s="179" t="s">
        <v>264</v>
      </c>
      <c r="B223" s="318"/>
      <c r="C223" s="30" t="s">
        <v>291</v>
      </c>
      <c r="D223" s="15" t="s">
        <v>276</v>
      </c>
      <c r="E223" s="16" t="s">
        <v>292</v>
      </c>
      <c r="F223" s="14"/>
      <c r="G223" s="17"/>
      <c r="H223" s="17"/>
      <c r="I223" s="17"/>
      <c r="J223" s="17"/>
      <c r="K223" s="17"/>
      <c r="L223" s="17"/>
      <c r="M223" s="17"/>
      <c r="N223" s="17"/>
      <c r="O223" s="14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4">
        <v>3</v>
      </c>
      <c r="AD223" s="17"/>
      <c r="AE223" s="17"/>
      <c r="AF223" s="17">
        <v>15</v>
      </c>
      <c r="AG223" s="17"/>
      <c r="AH223" s="17"/>
      <c r="AI223" s="17">
        <v>2</v>
      </c>
      <c r="AJ223" s="19"/>
    </row>
    <row r="224" spans="1:36" ht="12.75">
      <c r="A224" s="179" t="s">
        <v>264</v>
      </c>
      <c r="B224" s="318"/>
      <c r="C224" s="30" t="s">
        <v>293</v>
      </c>
      <c r="D224" s="15" t="s">
        <v>276</v>
      </c>
      <c r="E224" s="16" t="s">
        <v>292</v>
      </c>
      <c r="F224" s="14"/>
      <c r="G224" s="17"/>
      <c r="H224" s="17"/>
      <c r="I224" s="17"/>
      <c r="J224" s="17"/>
      <c r="K224" s="17"/>
      <c r="L224" s="17"/>
      <c r="M224" s="17"/>
      <c r="N224" s="17"/>
      <c r="O224" s="14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4">
        <v>3</v>
      </c>
      <c r="AD224" s="17"/>
      <c r="AE224" s="17"/>
      <c r="AF224" s="17">
        <v>15</v>
      </c>
      <c r="AG224" s="17"/>
      <c r="AH224" s="17"/>
      <c r="AI224" s="17">
        <v>2</v>
      </c>
      <c r="AJ224" s="19"/>
    </row>
    <row r="225" spans="1:36" ht="25.5">
      <c r="A225" s="179" t="s">
        <v>264</v>
      </c>
      <c r="B225" s="318"/>
      <c r="C225" s="30" t="s">
        <v>294</v>
      </c>
      <c r="D225" s="15" t="s">
        <v>276</v>
      </c>
      <c r="E225" s="16" t="s">
        <v>292</v>
      </c>
      <c r="F225" s="14"/>
      <c r="G225" s="17"/>
      <c r="H225" s="17"/>
      <c r="I225" s="17"/>
      <c r="J225" s="17"/>
      <c r="K225" s="17"/>
      <c r="L225" s="17"/>
      <c r="M225" s="17"/>
      <c r="N225" s="17"/>
      <c r="O225" s="14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4">
        <v>5</v>
      </c>
      <c r="AD225" s="17"/>
      <c r="AE225" s="17"/>
      <c r="AF225" s="17">
        <v>25</v>
      </c>
      <c r="AG225" s="17"/>
      <c r="AH225" s="17"/>
      <c r="AI225" s="17">
        <v>5</v>
      </c>
      <c r="AJ225" s="19"/>
    </row>
    <row r="226" spans="1:36" ht="12.75">
      <c r="A226" s="179" t="s">
        <v>264</v>
      </c>
      <c r="B226" s="318"/>
      <c r="C226" s="30" t="s">
        <v>295</v>
      </c>
      <c r="D226" s="15" t="s">
        <v>276</v>
      </c>
      <c r="E226" s="16" t="s">
        <v>292</v>
      </c>
      <c r="F226" s="14"/>
      <c r="G226" s="17"/>
      <c r="H226" s="17"/>
      <c r="I226" s="17"/>
      <c r="J226" s="17"/>
      <c r="K226" s="17"/>
      <c r="L226" s="17"/>
      <c r="M226" s="17"/>
      <c r="N226" s="17"/>
      <c r="O226" s="14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4">
        <v>3</v>
      </c>
      <c r="AD226" s="17">
        <v>1</v>
      </c>
      <c r="AE226" s="17">
        <v>1</v>
      </c>
      <c r="AF226" s="17">
        <v>15</v>
      </c>
      <c r="AG226" s="17"/>
      <c r="AH226" s="17"/>
      <c r="AI226" s="17">
        <v>1</v>
      </c>
      <c r="AJ226" s="19"/>
    </row>
    <row r="227" spans="1:36" ht="12.75">
      <c r="A227" s="179" t="s">
        <v>264</v>
      </c>
      <c r="B227" s="317"/>
      <c r="C227" s="180" t="s">
        <v>241</v>
      </c>
      <c r="D227" s="184"/>
      <c r="E227" s="184"/>
      <c r="F227" s="185">
        <f aca="true" t="shared" si="20" ref="F227:AJ227">SUM(F228)</f>
        <v>0</v>
      </c>
      <c r="G227" s="185">
        <f t="shared" si="20"/>
        <v>0</v>
      </c>
      <c r="H227" s="185">
        <f t="shared" si="20"/>
        <v>0</v>
      </c>
      <c r="I227" s="185">
        <f t="shared" si="20"/>
        <v>0</v>
      </c>
      <c r="J227" s="185">
        <f t="shared" si="20"/>
        <v>0</v>
      </c>
      <c r="K227" s="185">
        <f t="shared" si="20"/>
        <v>0</v>
      </c>
      <c r="L227" s="185">
        <f t="shared" si="20"/>
        <v>0</v>
      </c>
      <c r="M227" s="185">
        <f t="shared" si="20"/>
        <v>0</v>
      </c>
      <c r="N227" s="185">
        <f t="shared" si="20"/>
        <v>0</v>
      </c>
      <c r="O227" s="185">
        <f t="shared" si="20"/>
        <v>0</v>
      </c>
      <c r="P227" s="185">
        <f t="shared" si="20"/>
        <v>0</v>
      </c>
      <c r="Q227" s="185">
        <f t="shared" si="20"/>
        <v>0</v>
      </c>
      <c r="R227" s="185">
        <f t="shared" si="20"/>
        <v>0</v>
      </c>
      <c r="S227" s="185">
        <f t="shared" si="20"/>
        <v>0</v>
      </c>
      <c r="T227" s="185">
        <f t="shared" si="20"/>
        <v>0</v>
      </c>
      <c r="U227" s="185">
        <f t="shared" si="20"/>
        <v>0</v>
      </c>
      <c r="V227" s="185">
        <f t="shared" si="20"/>
        <v>0</v>
      </c>
      <c r="W227" s="185">
        <f t="shared" si="20"/>
        <v>0</v>
      </c>
      <c r="X227" s="185">
        <f t="shared" si="20"/>
        <v>0</v>
      </c>
      <c r="Y227" s="185">
        <f t="shared" si="20"/>
        <v>0</v>
      </c>
      <c r="Z227" s="185">
        <f t="shared" si="20"/>
        <v>0</v>
      </c>
      <c r="AA227" s="185">
        <f t="shared" si="20"/>
        <v>0</v>
      </c>
      <c r="AB227" s="185">
        <f t="shared" si="20"/>
        <v>0</v>
      </c>
      <c r="AC227" s="185">
        <f t="shared" si="20"/>
        <v>9</v>
      </c>
      <c r="AD227" s="185">
        <f t="shared" si="20"/>
        <v>0</v>
      </c>
      <c r="AE227" s="185">
        <f t="shared" si="20"/>
        <v>0</v>
      </c>
      <c r="AF227" s="185">
        <f t="shared" si="20"/>
        <v>15</v>
      </c>
      <c r="AG227" s="185">
        <f t="shared" si="20"/>
        <v>0</v>
      </c>
      <c r="AH227" s="185">
        <f t="shared" si="20"/>
        <v>0</v>
      </c>
      <c r="AI227" s="185">
        <f t="shared" si="20"/>
        <v>0</v>
      </c>
      <c r="AJ227" s="185">
        <f t="shared" si="20"/>
        <v>0</v>
      </c>
    </row>
    <row r="228" spans="1:36" ht="12.75">
      <c r="A228" s="179" t="s">
        <v>264</v>
      </c>
      <c r="B228" s="317"/>
      <c r="C228" s="180" t="s">
        <v>243</v>
      </c>
      <c r="D228" s="181">
        <f>SUM(D229:D231)</f>
        <v>0</v>
      </c>
      <c r="E228" s="181">
        <v>3</v>
      </c>
      <c r="F228" s="181">
        <f aca="true" t="shared" si="21" ref="F228:AJ228">SUM(F229:F231)</f>
        <v>0</v>
      </c>
      <c r="G228" s="181">
        <f t="shared" si="21"/>
        <v>0</v>
      </c>
      <c r="H228" s="181">
        <f t="shared" si="21"/>
        <v>0</v>
      </c>
      <c r="I228" s="181">
        <f t="shared" si="21"/>
        <v>0</v>
      </c>
      <c r="J228" s="181">
        <f t="shared" si="21"/>
        <v>0</v>
      </c>
      <c r="K228" s="181">
        <f t="shared" si="21"/>
        <v>0</v>
      </c>
      <c r="L228" s="181">
        <f t="shared" si="21"/>
        <v>0</v>
      </c>
      <c r="M228" s="181">
        <f t="shared" si="21"/>
        <v>0</v>
      </c>
      <c r="N228" s="181">
        <f t="shared" si="21"/>
        <v>0</v>
      </c>
      <c r="O228" s="181">
        <f t="shared" si="21"/>
        <v>0</v>
      </c>
      <c r="P228" s="181">
        <f t="shared" si="21"/>
        <v>0</v>
      </c>
      <c r="Q228" s="181">
        <f t="shared" si="21"/>
        <v>0</v>
      </c>
      <c r="R228" s="181">
        <f t="shared" si="21"/>
        <v>0</v>
      </c>
      <c r="S228" s="181">
        <f t="shared" si="21"/>
        <v>0</v>
      </c>
      <c r="T228" s="181">
        <f t="shared" si="21"/>
        <v>0</v>
      </c>
      <c r="U228" s="181">
        <f t="shared" si="21"/>
        <v>0</v>
      </c>
      <c r="V228" s="181">
        <f t="shared" si="21"/>
        <v>0</v>
      </c>
      <c r="W228" s="181">
        <f t="shared" si="21"/>
        <v>0</v>
      </c>
      <c r="X228" s="181">
        <f t="shared" si="21"/>
        <v>0</v>
      </c>
      <c r="Y228" s="181">
        <f t="shared" si="21"/>
        <v>0</v>
      </c>
      <c r="Z228" s="181">
        <f t="shared" si="21"/>
        <v>0</v>
      </c>
      <c r="AA228" s="181">
        <f t="shared" si="21"/>
        <v>0</v>
      </c>
      <c r="AB228" s="181">
        <f t="shared" si="21"/>
        <v>0</v>
      </c>
      <c r="AC228" s="181">
        <f t="shared" si="21"/>
        <v>9</v>
      </c>
      <c r="AD228" s="181">
        <f t="shared" si="21"/>
        <v>0</v>
      </c>
      <c r="AE228" s="181">
        <f t="shared" si="21"/>
        <v>0</v>
      </c>
      <c r="AF228" s="181">
        <f t="shared" si="21"/>
        <v>15</v>
      </c>
      <c r="AG228" s="181">
        <f t="shared" si="21"/>
        <v>0</v>
      </c>
      <c r="AH228" s="181">
        <f t="shared" si="21"/>
        <v>0</v>
      </c>
      <c r="AI228" s="181">
        <f t="shared" si="21"/>
        <v>0</v>
      </c>
      <c r="AJ228" s="181">
        <f t="shared" si="21"/>
        <v>0</v>
      </c>
    </row>
    <row r="229" spans="1:36" ht="12.75">
      <c r="A229" s="179" t="s">
        <v>264</v>
      </c>
      <c r="B229" s="318"/>
      <c r="C229" s="30" t="s">
        <v>296</v>
      </c>
      <c r="D229" s="15" t="s">
        <v>276</v>
      </c>
      <c r="E229" s="16" t="s">
        <v>297</v>
      </c>
      <c r="F229" s="14"/>
      <c r="G229" s="17"/>
      <c r="H229" s="17"/>
      <c r="I229" s="17"/>
      <c r="J229" s="17"/>
      <c r="K229" s="17"/>
      <c r="L229" s="17"/>
      <c r="M229" s="17"/>
      <c r="N229" s="17"/>
      <c r="O229" s="14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8"/>
      <c r="AC229" s="14">
        <v>3</v>
      </c>
      <c r="AD229" s="17"/>
      <c r="AE229" s="17"/>
      <c r="AF229" s="17">
        <v>5</v>
      </c>
      <c r="AG229" s="17"/>
      <c r="AH229" s="17"/>
      <c r="AI229" s="17"/>
      <c r="AJ229" s="19"/>
    </row>
    <row r="230" spans="1:36" ht="12.75">
      <c r="A230" s="179" t="s">
        <v>264</v>
      </c>
      <c r="B230" s="318"/>
      <c r="C230" s="30" t="s">
        <v>298</v>
      </c>
      <c r="D230" s="15" t="s">
        <v>276</v>
      </c>
      <c r="E230" s="16" t="s">
        <v>297</v>
      </c>
      <c r="F230" s="14"/>
      <c r="G230" s="17"/>
      <c r="H230" s="17"/>
      <c r="I230" s="17"/>
      <c r="J230" s="17"/>
      <c r="K230" s="17"/>
      <c r="L230" s="17"/>
      <c r="M230" s="17"/>
      <c r="N230" s="17"/>
      <c r="O230" s="14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8"/>
      <c r="AC230" s="14">
        <v>3</v>
      </c>
      <c r="AD230" s="17"/>
      <c r="AE230" s="17"/>
      <c r="AF230" s="17">
        <v>5</v>
      </c>
      <c r="AG230" s="17"/>
      <c r="AH230" s="17"/>
      <c r="AI230" s="17"/>
      <c r="AJ230" s="19"/>
    </row>
    <row r="231" spans="1:36" ht="12.75">
      <c r="A231" s="179" t="s">
        <v>264</v>
      </c>
      <c r="B231" s="318"/>
      <c r="C231" s="30" t="s">
        <v>299</v>
      </c>
      <c r="D231" s="15" t="s">
        <v>276</v>
      </c>
      <c r="E231" s="16" t="s">
        <v>297</v>
      </c>
      <c r="F231" s="14"/>
      <c r="G231" s="17"/>
      <c r="H231" s="17"/>
      <c r="I231" s="17"/>
      <c r="J231" s="17"/>
      <c r="K231" s="17"/>
      <c r="L231" s="17"/>
      <c r="M231" s="17"/>
      <c r="N231" s="17"/>
      <c r="O231" s="14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8"/>
      <c r="AC231" s="14">
        <v>3</v>
      </c>
      <c r="AD231" s="17"/>
      <c r="AE231" s="17"/>
      <c r="AF231" s="17">
        <v>5</v>
      </c>
      <c r="AG231" s="17"/>
      <c r="AH231" s="17"/>
      <c r="AI231" s="17"/>
      <c r="AJ231" s="19"/>
    </row>
    <row r="232" spans="1:36" ht="12.75">
      <c r="A232" s="179" t="s">
        <v>264</v>
      </c>
      <c r="B232" s="318"/>
      <c r="C232" s="41" t="s">
        <v>247</v>
      </c>
      <c r="D232" s="186"/>
      <c r="E232" s="186">
        <f aca="true" t="shared" si="22" ref="E232:AJ232">E233+E236+E238+E242+E245</f>
        <v>8</v>
      </c>
      <c r="F232" s="186">
        <f t="shared" si="22"/>
        <v>0</v>
      </c>
      <c r="G232" s="186">
        <f t="shared" si="22"/>
        <v>0</v>
      </c>
      <c r="H232" s="186">
        <f t="shared" si="22"/>
        <v>0</v>
      </c>
      <c r="I232" s="186">
        <f t="shared" si="22"/>
        <v>0</v>
      </c>
      <c r="J232" s="186">
        <f t="shared" si="22"/>
        <v>0</v>
      </c>
      <c r="K232" s="186">
        <f t="shared" si="22"/>
        <v>0</v>
      </c>
      <c r="L232" s="186">
        <f t="shared" si="22"/>
        <v>0</v>
      </c>
      <c r="M232" s="186">
        <f t="shared" si="22"/>
        <v>0</v>
      </c>
      <c r="N232" s="186">
        <f t="shared" si="22"/>
        <v>0</v>
      </c>
      <c r="O232" s="186">
        <f t="shared" si="22"/>
        <v>0</v>
      </c>
      <c r="P232" s="186">
        <f t="shared" si="22"/>
        <v>0</v>
      </c>
      <c r="Q232" s="186">
        <f t="shared" si="22"/>
        <v>0</v>
      </c>
      <c r="R232" s="186">
        <f t="shared" si="22"/>
        <v>0</v>
      </c>
      <c r="S232" s="186">
        <f t="shared" si="22"/>
        <v>0</v>
      </c>
      <c r="T232" s="186">
        <f t="shared" si="22"/>
        <v>0</v>
      </c>
      <c r="U232" s="186">
        <f t="shared" si="22"/>
        <v>0</v>
      </c>
      <c r="V232" s="186">
        <f t="shared" si="22"/>
        <v>0</v>
      </c>
      <c r="W232" s="186">
        <f t="shared" si="22"/>
        <v>0</v>
      </c>
      <c r="X232" s="186">
        <f t="shared" si="22"/>
        <v>0</v>
      </c>
      <c r="Y232" s="186">
        <f t="shared" si="22"/>
        <v>0</v>
      </c>
      <c r="Z232" s="186">
        <f t="shared" si="22"/>
        <v>0</v>
      </c>
      <c r="AA232" s="186">
        <f t="shared" si="22"/>
        <v>0</v>
      </c>
      <c r="AB232" s="186">
        <f t="shared" si="22"/>
        <v>0</v>
      </c>
      <c r="AC232" s="186">
        <f t="shared" si="22"/>
        <v>0</v>
      </c>
      <c r="AD232" s="186">
        <f t="shared" si="22"/>
        <v>0</v>
      </c>
      <c r="AE232" s="186">
        <f t="shared" si="22"/>
        <v>0</v>
      </c>
      <c r="AF232" s="186">
        <f t="shared" si="22"/>
        <v>0</v>
      </c>
      <c r="AG232" s="186">
        <f t="shared" si="22"/>
        <v>0</v>
      </c>
      <c r="AH232" s="186">
        <f t="shared" si="22"/>
        <v>0</v>
      </c>
      <c r="AI232" s="186">
        <f t="shared" si="22"/>
        <v>0</v>
      </c>
      <c r="AJ232" s="186">
        <f t="shared" si="22"/>
        <v>0</v>
      </c>
    </row>
    <row r="233" spans="1:36" ht="12.75">
      <c r="A233" s="179" t="s">
        <v>264</v>
      </c>
      <c r="B233" s="317"/>
      <c r="C233" s="180" t="s">
        <v>197</v>
      </c>
      <c r="D233" s="181">
        <f>SUM(D234:D235)</f>
        <v>0</v>
      </c>
      <c r="E233" s="181">
        <v>2</v>
      </c>
      <c r="F233" s="181">
        <f aca="true" t="shared" si="23" ref="F233:AJ233">SUM(F234:F235)</f>
        <v>0</v>
      </c>
      <c r="G233" s="181">
        <f t="shared" si="23"/>
        <v>0</v>
      </c>
      <c r="H233" s="181">
        <f t="shared" si="23"/>
        <v>0</v>
      </c>
      <c r="I233" s="181">
        <f t="shared" si="23"/>
        <v>0</v>
      </c>
      <c r="J233" s="181">
        <f t="shared" si="23"/>
        <v>0</v>
      </c>
      <c r="K233" s="181">
        <f t="shared" si="23"/>
        <v>0</v>
      </c>
      <c r="L233" s="181">
        <f t="shared" si="23"/>
        <v>0</v>
      </c>
      <c r="M233" s="181">
        <f t="shared" si="23"/>
        <v>0</v>
      </c>
      <c r="N233" s="181">
        <f t="shared" si="23"/>
        <v>0</v>
      </c>
      <c r="O233" s="181">
        <f t="shared" si="23"/>
        <v>0</v>
      </c>
      <c r="P233" s="181">
        <f t="shared" si="23"/>
        <v>0</v>
      </c>
      <c r="Q233" s="181">
        <f t="shared" si="23"/>
        <v>0</v>
      </c>
      <c r="R233" s="181">
        <f t="shared" si="23"/>
        <v>0</v>
      </c>
      <c r="S233" s="181">
        <f t="shared" si="23"/>
        <v>0</v>
      </c>
      <c r="T233" s="181">
        <f t="shared" si="23"/>
        <v>0</v>
      </c>
      <c r="U233" s="181">
        <f t="shared" si="23"/>
        <v>0</v>
      </c>
      <c r="V233" s="181">
        <f t="shared" si="23"/>
        <v>0</v>
      </c>
      <c r="W233" s="181">
        <f t="shared" si="23"/>
        <v>0</v>
      </c>
      <c r="X233" s="181">
        <f t="shared" si="23"/>
        <v>0</v>
      </c>
      <c r="Y233" s="181">
        <f t="shared" si="23"/>
        <v>0</v>
      </c>
      <c r="Z233" s="181">
        <f t="shared" si="23"/>
        <v>0</v>
      </c>
      <c r="AA233" s="181">
        <f t="shared" si="23"/>
        <v>0</v>
      </c>
      <c r="AB233" s="181">
        <f t="shared" si="23"/>
        <v>0</v>
      </c>
      <c r="AC233" s="181">
        <f t="shared" si="23"/>
        <v>0</v>
      </c>
      <c r="AD233" s="181">
        <f t="shared" si="23"/>
        <v>0</v>
      </c>
      <c r="AE233" s="181">
        <f t="shared" si="23"/>
        <v>0</v>
      </c>
      <c r="AF233" s="181">
        <f t="shared" si="23"/>
        <v>0</v>
      </c>
      <c r="AG233" s="181">
        <f t="shared" si="23"/>
        <v>0</v>
      </c>
      <c r="AH233" s="181">
        <f t="shared" si="23"/>
        <v>0</v>
      </c>
      <c r="AI233" s="181">
        <f t="shared" si="23"/>
        <v>0</v>
      </c>
      <c r="AJ233" s="181">
        <f t="shared" si="23"/>
        <v>0</v>
      </c>
    </row>
    <row r="234" spans="1:36" ht="12.75">
      <c r="A234" s="179" t="s">
        <v>264</v>
      </c>
      <c r="B234" s="318"/>
      <c r="C234" s="30" t="s">
        <v>300</v>
      </c>
      <c r="D234" s="15"/>
      <c r="E234" s="16" t="s">
        <v>268</v>
      </c>
      <c r="F234" s="14"/>
      <c r="G234" s="17"/>
      <c r="H234" s="17"/>
      <c r="I234" s="17"/>
      <c r="J234" s="17"/>
      <c r="K234" s="17"/>
      <c r="L234" s="17"/>
      <c r="M234" s="17"/>
      <c r="N234" s="17"/>
      <c r="O234" s="14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4"/>
      <c r="AD234" s="17"/>
      <c r="AE234" s="17"/>
      <c r="AF234" s="17"/>
      <c r="AG234" s="17"/>
      <c r="AH234" s="17"/>
      <c r="AI234" s="17"/>
      <c r="AJ234" s="19"/>
    </row>
    <row r="235" spans="1:36" ht="12.75">
      <c r="A235" s="179" t="s">
        <v>264</v>
      </c>
      <c r="B235" s="318"/>
      <c r="C235" s="30" t="s">
        <v>301</v>
      </c>
      <c r="D235" s="15"/>
      <c r="E235" s="16" t="s">
        <v>268</v>
      </c>
      <c r="F235" s="14"/>
      <c r="G235" s="17"/>
      <c r="H235" s="17"/>
      <c r="I235" s="17"/>
      <c r="J235" s="17"/>
      <c r="K235" s="17"/>
      <c r="L235" s="17"/>
      <c r="M235" s="17"/>
      <c r="N235" s="17"/>
      <c r="O235" s="14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4"/>
      <c r="AD235" s="17"/>
      <c r="AE235" s="17"/>
      <c r="AF235" s="17"/>
      <c r="AG235" s="17"/>
      <c r="AH235" s="17"/>
      <c r="AI235" s="17"/>
      <c r="AJ235" s="19"/>
    </row>
    <row r="236" spans="1:36" ht="12.75">
      <c r="A236" s="179" t="s">
        <v>264</v>
      </c>
      <c r="B236" s="317"/>
      <c r="C236" s="180" t="s">
        <v>57</v>
      </c>
      <c r="D236" s="181"/>
      <c r="E236" s="181"/>
      <c r="F236" s="181">
        <f aca="true" t="shared" si="24" ref="F236:AJ236">SUM(F237)</f>
        <v>0</v>
      </c>
      <c r="G236" s="181">
        <f t="shared" si="24"/>
        <v>0</v>
      </c>
      <c r="H236" s="181">
        <f t="shared" si="24"/>
        <v>0</v>
      </c>
      <c r="I236" s="181">
        <f t="shared" si="24"/>
        <v>0</v>
      </c>
      <c r="J236" s="181">
        <f t="shared" si="24"/>
        <v>0</v>
      </c>
      <c r="K236" s="181">
        <f t="shared" si="24"/>
        <v>0</v>
      </c>
      <c r="L236" s="181">
        <f t="shared" si="24"/>
        <v>0</v>
      </c>
      <c r="M236" s="181">
        <f t="shared" si="24"/>
        <v>0</v>
      </c>
      <c r="N236" s="181">
        <f t="shared" si="24"/>
        <v>0</v>
      </c>
      <c r="O236" s="181">
        <f t="shared" si="24"/>
        <v>0</v>
      </c>
      <c r="P236" s="181">
        <f t="shared" si="24"/>
        <v>0</v>
      </c>
      <c r="Q236" s="181">
        <f t="shared" si="24"/>
        <v>0</v>
      </c>
      <c r="R236" s="181">
        <f t="shared" si="24"/>
        <v>0</v>
      </c>
      <c r="S236" s="181">
        <f t="shared" si="24"/>
        <v>0</v>
      </c>
      <c r="T236" s="181">
        <f t="shared" si="24"/>
        <v>0</v>
      </c>
      <c r="U236" s="181">
        <f t="shared" si="24"/>
        <v>0</v>
      </c>
      <c r="V236" s="181">
        <f t="shared" si="24"/>
        <v>0</v>
      </c>
      <c r="W236" s="181">
        <f t="shared" si="24"/>
        <v>0</v>
      </c>
      <c r="X236" s="181">
        <f t="shared" si="24"/>
        <v>0</v>
      </c>
      <c r="Y236" s="181">
        <f t="shared" si="24"/>
        <v>0</v>
      </c>
      <c r="Z236" s="181">
        <f t="shared" si="24"/>
        <v>0</v>
      </c>
      <c r="AA236" s="181">
        <f t="shared" si="24"/>
        <v>0</v>
      </c>
      <c r="AB236" s="181">
        <f t="shared" si="24"/>
        <v>0</v>
      </c>
      <c r="AC236" s="181">
        <f t="shared" si="24"/>
        <v>0</v>
      </c>
      <c r="AD236" s="181">
        <f t="shared" si="24"/>
        <v>0</v>
      </c>
      <c r="AE236" s="181">
        <f t="shared" si="24"/>
        <v>0</v>
      </c>
      <c r="AF236" s="181">
        <f t="shared" si="24"/>
        <v>0</v>
      </c>
      <c r="AG236" s="181">
        <f t="shared" si="24"/>
        <v>0</v>
      </c>
      <c r="AH236" s="181">
        <f t="shared" si="24"/>
        <v>0</v>
      </c>
      <c r="AI236" s="181">
        <f t="shared" si="24"/>
        <v>0</v>
      </c>
      <c r="AJ236" s="181">
        <f t="shared" si="24"/>
        <v>0</v>
      </c>
    </row>
    <row r="237" spans="1:3" ht="12.75">
      <c r="A237" s="179" t="s">
        <v>264</v>
      </c>
      <c r="B237" s="318"/>
      <c r="C237" s="30"/>
    </row>
    <row r="238" spans="1:36" ht="12.75">
      <c r="A238" s="179" t="s">
        <v>264</v>
      </c>
      <c r="B238" s="317"/>
      <c r="C238" s="180" t="s">
        <v>132</v>
      </c>
      <c r="D238" s="181">
        <f>SUM(D239:D241)</f>
        <v>0</v>
      </c>
      <c r="E238" s="181">
        <v>3</v>
      </c>
      <c r="F238" s="181">
        <f aca="true" t="shared" si="25" ref="F238:AJ238">SUM(F239:F241)</f>
        <v>0</v>
      </c>
      <c r="G238" s="181">
        <f t="shared" si="25"/>
        <v>0</v>
      </c>
      <c r="H238" s="181">
        <f t="shared" si="25"/>
        <v>0</v>
      </c>
      <c r="I238" s="181">
        <f t="shared" si="25"/>
        <v>0</v>
      </c>
      <c r="J238" s="181">
        <f t="shared" si="25"/>
        <v>0</v>
      </c>
      <c r="K238" s="181">
        <f t="shared" si="25"/>
        <v>0</v>
      </c>
      <c r="L238" s="181">
        <f t="shared" si="25"/>
        <v>0</v>
      </c>
      <c r="M238" s="181">
        <f t="shared" si="25"/>
        <v>0</v>
      </c>
      <c r="N238" s="181">
        <f t="shared" si="25"/>
        <v>0</v>
      </c>
      <c r="O238" s="181">
        <f t="shared" si="25"/>
        <v>0</v>
      </c>
      <c r="P238" s="181">
        <f t="shared" si="25"/>
        <v>0</v>
      </c>
      <c r="Q238" s="181">
        <f t="shared" si="25"/>
        <v>0</v>
      </c>
      <c r="R238" s="181">
        <f t="shared" si="25"/>
        <v>0</v>
      </c>
      <c r="S238" s="181">
        <f t="shared" si="25"/>
        <v>0</v>
      </c>
      <c r="T238" s="181">
        <f t="shared" si="25"/>
        <v>0</v>
      </c>
      <c r="U238" s="181">
        <f t="shared" si="25"/>
        <v>0</v>
      </c>
      <c r="V238" s="181">
        <f t="shared" si="25"/>
        <v>0</v>
      </c>
      <c r="W238" s="181">
        <f t="shared" si="25"/>
        <v>0</v>
      </c>
      <c r="X238" s="181">
        <f t="shared" si="25"/>
        <v>0</v>
      </c>
      <c r="Y238" s="181">
        <f t="shared" si="25"/>
        <v>0</v>
      </c>
      <c r="Z238" s="181">
        <f t="shared" si="25"/>
        <v>0</v>
      </c>
      <c r="AA238" s="181">
        <f t="shared" si="25"/>
        <v>0</v>
      </c>
      <c r="AB238" s="181">
        <f t="shared" si="25"/>
        <v>0</v>
      </c>
      <c r="AC238" s="181">
        <f t="shared" si="25"/>
        <v>0</v>
      </c>
      <c r="AD238" s="181">
        <f t="shared" si="25"/>
        <v>0</v>
      </c>
      <c r="AE238" s="181">
        <f t="shared" si="25"/>
        <v>0</v>
      </c>
      <c r="AF238" s="181">
        <f t="shared" si="25"/>
        <v>0</v>
      </c>
      <c r="AG238" s="181">
        <f t="shared" si="25"/>
        <v>0</v>
      </c>
      <c r="AH238" s="181">
        <f t="shared" si="25"/>
        <v>0</v>
      </c>
      <c r="AI238" s="181">
        <f t="shared" si="25"/>
        <v>0</v>
      </c>
      <c r="AJ238" s="181">
        <f t="shared" si="25"/>
        <v>0</v>
      </c>
    </row>
    <row r="239" spans="1:36" ht="12.75">
      <c r="A239" s="179" t="s">
        <v>264</v>
      </c>
      <c r="B239" s="318"/>
      <c r="C239" s="30" t="s">
        <v>302</v>
      </c>
      <c r="D239" s="77"/>
      <c r="E239" s="16" t="s">
        <v>286</v>
      </c>
      <c r="F239" s="14"/>
      <c r="G239" s="17"/>
      <c r="H239" s="17"/>
      <c r="I239" s="17"/>
      <c r="J239" s="17"/>
      <c r="K239" s="17"/>
      <c r="L239" s="17"/>
      <c r="M239" s="17"/>
      <c r="N239" s="17"/>
      <c r="O239" s="14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4"/>
      <c r="AD239" s="17"/>
      <c r="AE239" s="17"/>
      <c r="AF239" s="17"/>
      <c r="AG239" s="17"/>
      <c r="AH239" s="17"/>
      <c r="AI239" s="17"/>
      <c r="AJ239" s="19"/>
    </row>
    <row r="240" spans="1:36" ht="12.75">
      <c r="A240" s="179" t="s">
        <v>264</v>
      </c>
      <c r="B240" s="318"/>
      <c r="C240" s="30" t="s">
        <v>303</v>
      </c>
      <c r="D240" s="15"/>
      <c r="E240" s="16" t="s">
        <v>286</v>
      </c>
      <c r="F240" s="14"/>
      <c r="G240" s="17"/>
      <c r="H240" s="17"/>
      <c r="I240" s="17"/>
      <c r="J240" s="17"/>
      <c r="K240" s="17"/>
      <c r="L240" s="17"/>
      <c r="M240" s="17"/>
      <c r="N240" s="17"/>
      <c r="O240" s="14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4"/>
      <c r="AD240" s="17"/>
      <c r="AE240" s="17"/>
      <c r="AF240" s="17"/>
      <c r="AG240" s="17"/>
      <c r="AH240" s="17"/>
      <c r="AI240" s="17"/>
      <c r="AJ240" s="19"/>
    </row>
    <row r="241" spans="1:36" ht="12.75">
      <c r="A241" s="179" t="s">
        <v>264</v>
      </c>
      <c r="B241" s="318"/>
      <c r="C241" s="30" t="s">
        <v>304</v>
      </c>
      <c r="D241" s="15"/>
      <c r="E241" s="16" t="s">
        <v>286</v>
      </c>
      <c r="F241" s="14"/>
      <c r="G241" s="17"/>
      <c r="H241" s="17"/>
      <c r="I241" s="17"/>
      <c r="J241" s="17"/>
      <c r="K241" s="17"/>
      <c r="L241" s="17"/>
      <c r="M241" s="17"/>
      <c r="N241" s="17"/>
      <c r="O241" s="14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4"/>
      <c r="AD241" s="17"/>
      <c r="AE241" s="17"/>
      <c r="AF241" s="17"/>
      <c r="AG241" s="17"/>
      <c r="AH241" s="17"/>
      <c r="AI241" s="17"/>
      <c r="AJ241" s="19"/>
    </row>
    <row r="242" spans="1:36" ht="12.75">
      <c r="A242" s="179" t="s">
        <v>264</v>
      </c>
      <c r="B242" s="317"/>
      <c r="C242" s="180" t="s">
        <v>119</v>
      </c>
      <c r="D242" s="184">
        <f>SUM(D243:D244)</f>
        <v>0</v>
      </c>
      <c r="E242" s="184">
        <v>2</v>
      </c>
      <c r="F242" s="185">
        <f aca="true" t="shared" si="26" ref="F242:AJ242">SUM(F243:F244)</f>
        <v>0</v>
      </c>
      <c r="G242" s="185">
        <f t="shared" si="26"/>
        <v>0</v>
      </c>
      <c r="H242" s="185">
        <f t="shared" si="26"/>
        <v>0</v>
      </c>
      <c r="I242" s="185">
        <f t="shared" si="26"/>
        <v>0</v>
      </c>
      <c r="J242" s="185">
        <f t="shared" si="26"/>
        <v>0</v>
      </c>
      <c r="K242" s="185">
        <f t="shared" si="26"/>
        <v>0</v>
      </c>
      <c r="L242" s="185">
        <f t="shared" si="26"/>
        <v>0</v>
      </c>
      <c r="M242" s="185">
        <f t="shared" si="26"/>
        <v>0</v>
      </c>
      <c r="N242" s="185">
        <f t="shared" si="26"/>
        <v>0</v>
      </c>
      <c r="O242" s="185">
        <f t="shared" si="26"/>
        <v>0</v>
      </c>
      <c r="P242" s="185">
        <f t="shared" si="26"/>
        <v>0</v>
      </c>
      <c r="Q242" s="185">
        <f t="shared" si="26"/>
        <v>0</v>
      </c>
      <c r="R242" s="185">
        <f t="shared" si="26"/>
        <v>0</v>
      </c>
      <c r="S242" s="185">
        <f t="shared" si="26"/>
        <v>0</v>
      </c>
      <c r="T242" s="185">
        <f t="shared" si="26"/>
        <v>0</v>
      </c>
      <c r="U242" s="185">
        <f t="shared" si="26"/>
        <v>0</v>
      </c>
      <c r="V242" s="185">
        <f t="shared" si="26"/>
        <v>0</v>
      </c>
      <c r="W242" s="185">
        <f t="shared" si="26"/>
        <v>0</v>
      </c>
      <c r="X242" s="185">
        <f t="shared" si="26"/>
        <v>0</v>
      </c>
      <c r="Y242" s="185">
        <f t="shared" si="26"/>
        <v>0</v>
      </c>
      <c r="Z242" s="185">
        <f t="shared" si="26"/>
        <v>0</v>
      </c>
      <c r="AA242" s="185">
        <f t="shared" si="26"/>
        <v>0</v>
      </c>
      <c r="AB242" s="185">
        <f t="shared" si="26"/>
        <v>0</v>
      </c>
      <c r="AC242" s="185">
        <f t="shared" si="26"/>
        <v>0</v>
      </c>
      <c r="AD242" s="185">
        <f t="shared" si="26"/>
        <v>0</v>
      </c>
      <c r="AE242" s="185">
        <f t="shared" si="26"/>
        <v>0</v>
      </c>
      <c r="AF242" s="185">
        <f t="shared" si="26"/>
        <v>0</v>
      </c>
      <c r="AG242" s="185">
        <f t="shared" si="26"/>
        <v>0</v>
      </c>
      <c r="AH242" s="185">
        <f t="shared" si="26"/>
        <v>0</v>
      </c>
      <c r="AI242" s="185">
        <f t="shared" si="26"/>
        <v>0</v>
      </c>
      <c r="AJ242" s="185">
        <f t="shared" si="26"/>
        <v>0</v>
      </c>
    </row>
    <row r="243" spans="1:36" ht="12.75">
      <c r="A243" s="179" t="s">
        <v>264</v>
      </c>
      <c r="B243" s="318"/>
      <c r="C243" s="30" t="s">
        <v>305</v>
      </c>
      <c r="D243" s="77" t="s">
        <v>276</v>
      </c>
      <c r="E243" s="16"/>
      <c r="F243" s="14"/>
      <c r="G243" s="17"/>
      <c r="H243" s="17"/>
      <c r="I243" s="17"/>
      <c r="J243" s="17"/>
      <c r="K243" s="17"/>
      <c r="L243" s="17"/>
      <c r="M243" s="17"/>
      <c r="N243" s="17"/>
      <c r="O243" s="14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4"/>
      <c r="AD243" s="17"/>
      <c r="AE243" s="17"/>
      <c r="AF243" s="17"/>
      <c r="AG243" s="17"/>
      <c r="AH243" s="17"/>
      <c r="AI243" s="17"/>
      <c r="AJ243" s="19"/>
    </row>
    <row r="244" spans="1:36" ht="12.75">
      <c r="A244" s="179" t="s">
        <v>264</v>
      </c>
      <c r="B244" s="318"/>
      <c r="C244" s="30" t="s">
        <v>306</v>
      </c>
      <c r="D244" s="15" t="s">
        <v>276</v>
      </c>
      <c r="E244" s="16"/>
      <c r="F244" s="14"/>
      <c r="G244" s="17"/>
      <c r="H244" s="17"/>
      <c r="I244" s="17"/>
      <c r="J244" s="17"/>
      <c r="K244" s="17"/>
      <c r="L244" s="17"/>
      <c r="M244" s="17"/>
      <c r="N244" s="17"/>
      <c r="O244" s="14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4"/>
      <c r="AD244" s="17"/>
      <c r="AE244" s="17"/>
      <c r="AF244" s="17"/>
      <c r="AG244" s="17"/>
      <c r="AH244" s="17"/>
      <c r="AI244" s="17"/>
      <c r="AJ244" s="19"/>
    </row>
    <row r="245" spans="1:36" ht="12.75">
      <c r="A245" s="179" t="s">
        <v>264</v>
      </c>
      <c r="B245" s="317"/>
      <c r="C245" s="180" t="s">
        <v>241</v>
      </c>
      <c r="D245" s="184">
        <f>SUM(D246:D246)</f>
        <v>0</v>
      </c>
      <c r="E245" s="184">
        <v>1</v>
      </c>
      <c r="F245" s="185">
        <f aca="true" t="shared" si="27" ref="F245:AJ245">SUM(F246:F246)</f>
        <v>0</v>
      </c>
      <c r="G245" s="185">
        <f t="shared" si="27"/>
        <v>0</v>
      </c>
      <c r="H245" s="185">
        <f t="shared" si="27"/>
        <v>0</v>
      </c>
      <c r="I245" s="185">
        <f t="shared" si="27"/>
        <v>0</v>
      </c>
      <c r="J245" s="185">
        <f t="shared" si="27"/>
        <v>0</v>
      </c>
      <c r="K245" s="185">
        <f t="shared" si="27"/>
        <v>0</v>
      </c>
      <c r="L245" s="185">
        <f t="shared" si="27"/>
        <v>0</v>
      </c>
      <c r="M245" s="185">
        <f t="shared" si="27"/>
        <v>0</v>
      </c>
      <c r="N245" s="185">
        <f t="shared" si="27"/>
        <v>0</v>
      </c>
      <c r="O245" s="185">
        <f t="shared" si="27"/>
        <v>0</v>
      </c>
      <c r="P245" s="185">
        <f t="shared" si="27"/>
        <v>0</v>
      </c>
      <c r="Q245" s="185">
        <f t="shared" si="27"/>
        <v>0</v>
      </c>
      <c r="R245" s="185">
        <f t="shared" si="27"/>
        <v>0</v>
      </c>
      <c r="S245" s="185">
        <f t="shared" si="27"/>
        <v>0</v>
      </c>
      <c r="T245" s="185">
        <f t="shared" si="27"/>
        <v>0</v>
      </c>
      <c r="U245" s="185">
        <f t="shared" si="27"/>
        <v>0</v>
      </c>
      <c r="V245" s="185">
        <f t="shared" si="27"/>
        <v>0</v>
      </c>
      <c r="W245" s="185">
        <f t="shared" si="27"/>
        <v>0</v>
      </c>
      <c r="X245" s="185">
        <f t="shared" si="27"/>
        <v>0</v>
      </c>
      <c r="Y245" s="185">
        <f t="shared" si="27"/>
        <v>0</v>
      </c>
      <c r="Z245" s="185">
        <f t="shared" si="27"/>
        <v>0</v>
      </c>
      <c r="AA245" s="185">
        <f t="shared" si="27"/>
        <v>0</v>
      </c>
      <c r="AB245" s="185">
        <f t="shared" si="27"/>
        <v>0</v>
      </c>
      <c r="AC245" s="185">
        <f t="shared" si="27"/>
        <v>0</v>
      </c>
      <c r="AD245" s="185">
        <f t="shared" si="27"/>
        <v>0</v>
      </c>
      <c r="AE245" s="185">
        <f t="shared" si="27"/>
        <v>0</v>
      </c>
      <c r="AF245" s="185">
        <f t="shared" si="27"/>
        <v>0</v>
      </c>
      <c r="AG245" s="185">
        <f t="shared" si="27"/>
        <v>0</v>
      </c>
      <c r="AH245" s="185">
        <f t="shared" si="27"/>
        <v>0</v>
      </c>
      <c r="AI245" s="185">
        <f t="shared" si="27"/>
        <v>0</v>
      </c>
      <c r="AJ245" s="185">
        <f t="shared" si="27"/>
        <v>0</v>
      </c>
    </row>
    <row r="246" spans="1:36" ht="12.75">
      <c r="A246" s="179" t="s">
        <v>264</v>
      </c>
      <c r="B246" s="318"/>
      <c r="C246" s="30" t="s">
        <v>307</v>
      </c>
      <c r="D246" s="77" t="s">
        <v>276</v>
      </c>
      <c r="E246" s="16"/>
      <c r="F246" s="14"/>
      <c r="G246" s="17"/>
      <c r="H246" s="17"/>
      <c r="I246" s="17"/>
      <c r="J246" s="17"/>
      <c r="K246" s="17"/>
      <c r="L246" s="17"/>
      <c r="M246" s="17"/>
      <c r="N246" s="17"/>
      <c r="O246" s="14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4"/>
      <c r="AD246" s="17"/>
      <c r="AE246" s="17"/>
      <c r="AF246" s="17"/>
      <c r="AG246" s="17"/>
      <c r="AH246" s="17"/>
      <c r="AI246" s="17"/>
      <c r="AJ246" s="19"/>
    </row>
    <row r="247" spans="1:36" ht="12.75">
      <c r="A247" s="179" t="s">
        <v>264</v>
      </c>
      <c r="B247" s="317"/>
      <c r="C247" s="187" t="s">
        <v>308</v>
      </c>
      <c r="D247" s="15"/>
      <c r="E247" s="16">
        <v>3</v>
      </c>
      <c r="F247" s="14"/>
      <c r="G247" s="17"/>
      <c r="H247" s="17"/>
      <c r="I247" s="17"/>
      <c r="J247" s="17"/>
      <c r="K247" s="17"/>
      <c r="L247" s="17"/>
      <c r="M247" s="17"/>
      <c r="N247" s="17"/>
      <c r="O247" s="14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4"/>
      <c r="AD247" s="17"/>
      <c r="AE247" s="17"/>
      <c r="AF247" s="17"/>
      <c r="AG247" s="17"/>
      <c r="AH247" s="17"/>
      <c r="AI247" s="17"/>
      <c r="AJ247" s="19"/>
    </row>
    <row r="248" spans="1:36" ht="12.75">
      <c r="A248" s="179" t="s">
        <v>264</v>
      </c>
      <c r="B248" s="318"/>
      <c r="C248" s="188" t="s">
        <v>309</v>
      </c>
      <c r="D248" s="73"/>
      <c r="E248" s="189">
        <v>10</v>
      </c>
      <c r="F248" s="54"/>
      <c r="G248" s="190"/>
      <c r="H248" s="190"/>
      <c r="I248" s="190"/>
      <c r="J248" s="190"/>
      <c r="K248" s="190"/>
      <c r="L248" s="190"/>
      <c r="M248" s="190"/>
      <c r="N248" s="190"/>
      <c r="O248" s="54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54"/>
      <c r="AD248" s="190"/>
      <c r="AE248" s="190"/>
      <c r="AF248" s="190"/>
      <c r="AG248" s="190"/>
      <c r="AH248" s="190"/>
      <c r="AI248" s="190"/>
      <c r="AJ248" s="191"/>
    </row>
    <row r="249" spans="1:36" ht="38.25">
      <c r="A249" s="179" t="s">
        <v>264</v>
      </c>
      <c r="B249" s="318"/>
      <c r="C249" s="192" t="s">
        <v>310</v>
      </c>
      <c r="D249" s="73"/>
      <c r="E249" s="189">
        <v>10</v>
      </c>
      <c r="F249" s="54"/>
      <c r="G249" s="190"/>
      <c r="H249" s="190"/>
      <c r="I249" s="190"/>
      <c r="J249" s="190"/>
      <c r="K249" s="190"/>
      <c r="L249" s="190"/>
      <c r="M249" s="190"/>
      <c r="N249" s="190"/>
      <c r="O249" s="54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54"/>
      <c r="AD249" s="190"/>
      <c r="AE249" s="190"/>
      <c r="AF249" s="190"/>
      <c r="AG249" s="190"/>
      <c r="AH249" s="190"/>
      <c r="AI249" s="190"/>
      <c r="AJ249" s="191"/>
    </row>
    <row r="250" spans="1:36" ht="13.5" thickBot="1">
      <c r="A250" s="179" t="s">
        <v>264</v>
      </c>
      <c r="B250" s="319"/>
      <c r="C250" s="193" t="s">
        <v>263</v>
      </c>
      <c r="D250" s="194"/>
      <c r="E250" s="194">
        <f aca="true" t="shared" si="28" ref="E250:AJ250">E199+E232+E247+E248+E249</f>
        <v>53</v>
      </c>
      <c r="F250" s="194">
        <f t="shared" si="28"/>
        <v>18</v>
      </c>
      <c r="G250" s="194">
        <f t="shared" si="28"/>
        <v>25</v>
      </c>
      <c r="H250" s="194">
        <f t="shared" si="28"/>
        <v>95</v>
      </c>
      <c r="I250" s="194">
        <f t="shared" si="28"/>
        <v>50</v>
      </c>
      <c r="J250" s="194">
        <f t="shared" si="28"/>
        <v>0</v>
      </c>
      <c r="K250" s="194">
        <f t="shared" si="28"/>
        <v>0</v>
      </c>
      <c r="L250" s="194">
        <f t="shared" si="28"/>
        <v>0</v>
      </c>
      <c r="M250" s="194">
        <f t="shared" si="28"/>
        <v>15</v>
      </c>
      <c r="N250" s="194">
        <f t="shared" si="28"/>
        <v>107</v>
      </c>
      <c r="O250" s="194">
        <f t="shared" si="28"/>
        <v>0</v>
      </c>
      <c r="P250" s="194">
        <f t="shared" si="28"/>
        <v>6</v>
      </c>
      <c r="Q250" s="194">
        <f t="shared" si="28"/>
        <v>10</v>
      </c>
      <c r="R250" s="194">
        <f t="shared" si="28"/>
        <v>2</v>
      </c>
      <c r="S250" s="194">
        <f t="shared" si="28"/>
        <v>2</v>
      </c>
      <c r="T250" s="194">
        <f t="shared" si="28"/>
        <v>0</v>
      </c>
      <c r="U250" s="194">
        <f t="shared" si="28"/>
        <v>0</v>
      </c>
      <c r="V250" s="194">
        <f t="shared" si="28"/>
        <v>5</v>
      </c>
      <c r="W250" s="194">
        <f t="shared" si="28"/>
        <v>1</v>
      </c>
      <c r="X250" s="194">
        <f t="shared" si="28"/>
        <v>6</v>
      </c>
      <c r="Y250" s="194">
        <f t="shared" si="28"/>
        <v>0</v>
      </c>
      <c r="Z250" s="194">
        <f t="shared" si="28"/>
        <v>0</v>
      </c>
      <c r="AA250" s="194">
        <f t="shared" si="28"/>
        <v>0</v>
      </c>
      <c r="AB250" s="194">
        <f t="shared" si="28"/>
        <v>6</v>
      </c>
      <c r="AC250" s="194">
        <f t="shared" si="28"/>
        <v>89</v>
      </c>
      <c r="AD250" s="194">
        <f t="shared" si="28"/>
        <v>1</v>
      </c>
      <c r="AE250" s="194">
        <f t="shared" si="28"/>
        <v>1</v>
      </c>
      <c r="AF250" s="194">
        <f t="shared" si="28"/>
        <v>210</v>
      </c>
      <c r="AG250" s="194">
        <f t="shared" si="28"/>
        <v>0</v>
      </c>
      <c r="AH250" s="194">
        <f t="shared" si="28"/>
        <v>0</v>
      </c>
      <c r="AI250" s="194">
        <f t="shared" si="28"/>
        <v>10</v>
      </c>
      <c r="AJ250" s="194">
        <f t="shared" si="28"/>
        <v>0</v>
      </c>
    </row>
    <row r="252" spans="1:36" s="302" customFormat="1" ht="14.25" customHeight="1">
      <c r="A252" s="177" t="s">
        <v>311</v>
      </c>
      <c r="B252" s="320"/>
      <c r="C252" s="195" t="s">
        <v>265</v>
      </c>
      <c r="D252" s="177"/>
      <c r="E252" s="177">
        <f aca="true" t="shared" si="29" ref="E252:AJ252">E253+E256+E269+E274+E276+E284+E291</f>
        <v>38</v>
      </c>
      <c r="F252" s="177">
        <f t="shared" si="29"/>
        <v>16</v>
      </c>
      <c r="G252" s="177">
        <f t="shared" si="29"/>
        <v>4</v>
      </c>
      <c r="H252" s="177">
        <f t="shared" si="29"/>
        <v>20</v>
      </c>
      <c r="I252" s="177">
        <f t="shared" si="29"/>
        <v>0</v>
      </c>
      <c r="J252" s="177">
        <f t="shared" si="29"/>
        <v>10</v>
      </c>
      <c r="K252" s="177">
        <f t="shared" si="29"/>
        <v>5</v>
      </c>
      <c r="L252" s="177">
        <f t="shared" si="29"/>
        <v>0</v>
      </c>
      <c r="M252" s="177">
        <f t="shared" si="29"/>
        <v>10</v>
      </c>
      <c r="N252" s="177">
        <f t="shared" si="29"/>
        <v>2</v>
      </c>
      <c r="O252" s="177">
        <f t="shared" si="29"/>
        <v>4</v>
      </c>
      <c r="P252" s="177">
        <f t="shared" si="29"/>
        <v>0</v>
      </c>
      <c r="Q252" s="177">
        <f t="shared" si="29"/>
        <v>0</v>
      </c>
      <c r="R252" s="177">
        <f t="shared" si="29"/>
        <v>0</v>
      </c>
      <c r="S252" s="177">
        <f t="shared" si="29"/>
        <v>0</v>
      </c>
      <c r="T252" s="177">
        <f t="shared" si="29"/>
        <v>0</v>
      </c>
      <c r="U252" s="177">
        <f t="shared" si="29"/>
        <v>0</v>
      </c>
      <c r="V252" s="177">
        <f t="shared" si="29"/>
        <v>0</v>
      </c>
      <c r="W252" s="177">
        <f t="shared" si="29"/>
        <v>0</v>
      </c>
      <c r="X252" s="177">
        <f t="shared" si="29"/>
        <v>0</v>
      </c>
      <c r="Y252" s="177">
        <f t="shared" si="29"/>
        <v>0</v>
      </c>
      <c r="Z252" s="177">
        <f t="shared" si="29"/>
        <v>6</v>
      </c>
      <c r="AA252" s="177">
        <f t="shared" si="29"/>
        <v>0</v>
      </c>
      <c r="AB252" s="177">
        <f t="shared" si="29"/>
        <v>0</v>
      </c>
      <c r="AC252" s="177">
        <f t="shared" si="29"/>
        <v>8</v>
      </c>
      <c r="AD252" s="177">
        <f t="shared" si="29"/>
        <v>0</v>
      </c>
      <c r="AE252" s="177">
        <f t="shared" si="29"/>
        <v>0</v>
      </c>
      <c r="AF252" s="177">
        <f t="shared" si="29"/>
        <v>0</v>
      </c>
      <c r="AG252" s="177">
        <f t="shared" si="29"/>
        <v>0</v>
      </c>
      <c r="AH252" s="177">
        <f t="shared" si="29"/>
        <v>84</v>
      </c>
      <c r="AI252" s="177">
        <f t="shared" si="29"/>
        <v>84</v>
      </c>
      <c r="AJ252" s="177">
        <f t="shared" si="29"/>
        <v>0</v>
      </c>
    </row>
    <row r="253" spans="1:36" ht="12.75" customHeight="1">
      <c r="A253" s="196" t="s">
        <v>311</v>
      </c>
      <c r="B253" s="321"/>
      <c r="C253" s="197" t="s">
        <v>197</v>
      </c>
      <c r="D253" s="181"/>
      <c r="E253" s="181">
        <v>2</v>
      </c>
      <c r="F253" s="181">
        <f aca="true" t="shared" si="30" ref="F253:AJ253">SUM(F254:F255)</f>
        <v>0</v>
      </c>
      <c r="G253" s="181">
        <f t="shared" si="30"/>
        <v>4</v>
      </c>
      <c r="H253" s="181">
        <f t="shared" si="30"/>
        <v>20</v>
      </c>
      <c r="I253" s="181">
        <f t="shared" si="30"/>
        <v>0</v>
      </c>
      <c r="J253" s="181">
        <f t="shared" si="30"/>
        <v>0</v>
      </c>
      <c r="K253" s="181">
        <f t="shared" si="30"/>
        <v>0</v>
      </c>
      <c r="L253" s="181">
        <f t="shared" si="30"/>
        <v>0</v>
      </c>
      <c r="M253" s="181">
        <f t="shared" si="30"/>
        <v>0</v>
      </c>
      <c r="N253" s="181">
        <f t="shared" si="30"/>
        <v>0</v>
      </c>
      <c r="O253" s="181">
        <f t="shared" si="30"/>
        <v>1</v>
      </c>
      <c r="P253" s="181">
        <f t="shared" si="30"/>
        <v>0</v>
      </c>
      <c r="Q253" s="181">
        <f t="shared" si="30"/>
        <v>0</v>
      </c>
      <c r="R253" s="181">
        <f t="shared" si="30"/>
        <v>0</v>
      </c>
      <c r="S253" s="181">
        <f t="shared" si="30"/>
        <v>0</v>
      </c>
      <c r="T253" s="181">
        <f t="shared" si="30"/>
        <v>0</v>
      </c>
      <c r="U253" s="181">
        <f t="shared" si="30"/>
        <v>0</v>
      </c>
      <c r="V253" s="181">
        <f t="shared" si="30"/>
        <v>0</v>
      </c>
      <c r="W253" s="181">
        <f t="shared" si="30"/>
        <v>0</v>
      </c>
      <c r="X253" s="181">
        <f t="shared" si="30"/>
        <v>0</v>
      </c>
      <c r="Y253" s="181">
        <f t="shared" si="30"/>
        <v>0</v>
      </c>
      <c r="Z253" s="181">
        <f t="shared" si="30"/>
        <v>3</v>
      </c>
      <c r="AA253" s="181">
        <f t="shared" si="30"/>
        <v>0</v>
      </c>
      <c r="AB253" s="181">
        <f t="shared" si="30"/>
        <v>0</v>
      </c>
      <c r="AC253" s="181">
        <f t="shared" si="30"/>
        <v>5</v>
      </c>
      <c r="AD253" s="181">
        <f t="shared" si="30"/>
        <v>0</v>
      </c>
      <c r="AE253" s="181">
        <f t="shared" si="30"/>
        <v>0</v>
      </c>
      <c r="AF253" s="181">
        <f t="shared" si="30"/>
        <v>0</v>
      </c>
      <c r="AG253" s="181">
        <f t="shared" si="30"/>
        <v>0</v>
      </c>
      <c r="AH253" s="181">
        <f t="shared" si="30"/>
        <v>0</v>
      </c>
      <c r="AI253" s="181">
        <f t="shared" si="30"/>
        <v>0</v>
      </c>
      <c r="AJ253" s="181">
        <f t="shared" si="30"/>
        <v>0</v>
      </c>
    </row>
    <row r="254" spans="1:35" ht="30.75" customHeight="1">
      <c r="A254" s="196" t="s">
        <v>311</v>
      </c>
      <c r="B254" s="289"/>
      <c r="C254" s="198" t="s">
        <v>312</v>
      </c>
      <c r="D254" s="15" t="s">
        <v>313</v>
      </c>
      <c r="E254" s="16" t="s">
        <v>314</v>
      </c>
      <c r="F254" s="14"/>
      <c r="G254" s="17">
        <v>4</v>
      </c>
      <c r="H254" s="17">
        <v>10</v>
      </c>
      <c r="I254" s="17"/>
      <c r="J254" s="33"/>
      <c r="K254" s="33"/>
      <c r="L254" s="33"/>
      <c r="M254" s="33"/>
      <c r="N254" s="33"/>
      <c r="O254" s="34"/>
      <c r="P254" s="33"/>
      <c r="Q254" s="33"/>
      <c r="R254" s="33"/>
      <c r="S254" s="33"/>
      <c r="T254" s="33"/>
      <c r="U254" s="33"/>
      <c r="V254" s="33"/>
      <c r="W254" s="33"/>
      <c r="X254" s="33"/>
      <c r="Y254" s="200"/>
      <c r="Z254" s="34">
        <v>2</v>
      </c>
      <c r="AA254" s="33"/>
      <c r="AB254" s="33"/>
      <c r="AC254" s="33">
        <v>3</v>
      </c>
      <c r="AD254" s="33"/>
      <c r="AE254" s="33"/>
      <c r="AF254" s="33"/>
      <c r="AG254" s="19"/>
      <c r="AH254" s="14"/>
      <c r="AI254" s="201"/>
    </row>
    <row r="255" spans="1:35" ht="18.75" customHeight="1">
      <c r="A255" s="196" t="s">
        <v>311</v>
      </c>
      <c r="B255" s="289"/>
      <c r="C255" s="202" t="s">
        <v>315</v>
      </c>
      <c r="D255" s="15" t="s">
        <v>313</v>
      </c>
      <c r="E255" s="16" t="s">
        <v>314</v>
      </c>
      <c r="F255" s="34"/>
      <c r="G255" s="33"/>
      <c r="H255" s="33">
        <v>10</v>
      </c>
      <c r="I255" s="33"/>
      <c r="J255" s="33"/>
      <c r="K255" s="33"/>
      <c r="L255" s="33"/>
      <c r="M255" s="33"/>
      <c r="N255" s="33"/>
      <c r="O255" s="34">
        <v>1</v>
      </c>
      <c r="P255" s="33"/>
      <c r="Q255" s="33"/>
      <c r="R255" s="33"/>
      <c r="S255" s="33"/>
      <c r="T255" s="33"/>
      <c r="U255" s="33"/>
      <c r="V255" s="33"/>
      <c r="W255" s="33"/>
      <c r="X255" s="33"/>
      <c r="Y255" s="200"/>
      <c r="Z255" s="34">
        <v>1</v>
      </c>
      <c r="AA255" s="33"/>
      <c r="AB255" s="33"/>
      <c r="AC255" s="33">
        <v>2</v>
      </c>
      <c r="AD255" s="33"/>
      <c r="AE255" s="33"/>
      <c r="AF255" s="33"/>
      <c r="AG255" s="19"/>
      <c r="AH255" s="14"/>
      <c r="AI255" s="201"/>
    </row>
    <row r="256" spans="1:35" ht="12" customHeight="1">
      <c r="A256" s="196" t="s">
        <v>311</v>
      </c>
      <c r="B256" s="321"/>
      <c r="C256" s="197" t="s">
        <v>57</v>
      </c>
      <c r="D256" s="181">
        <v>12</v>
      </c>
      <c r="E256" s="181">
        <v>12</v>
      </c>
      <c r="F256" s="181">
        <f aca="true" t="shared" si="31" ref="F256:AI256">SUM(F257:F268)</f>
        <v>13</v>
      </c>
      <c r="G256" s="181">
        <f t="shared" si="31"/>
        <v>0</v>
      </c>
      <c r="H256" s="181">
        <f t="shared" si="31"/>
        <v>0</v>
      </c>
      <c r="I256" s="181">
        <f t="shared" si="31"/>
        <v>0</v>
      </c>
      <c r="J256" s="181">
        <f t="shared" si="31"/>
        <v>10</v>
      </c>
      <c r="K256" s="181">
        <f t="shared" si="31"/>
        <v>5</v>
      </c>
      <c r="L256" s="181">
        <f t="shared" si="31"/>
        <v>0</v>
      </c>
      <c r="M256" s="181">
        <f t="shared" si="31"/>
        <v>10</v>
      </c>
      <c r="N256" s="181">
        <f t="shared" si="31"/>
        <v>2</v>
      </c>
      <c r="O256" s="181">
        <f t="shared" si="31"/>
        <v>0</v>
      </c>
      <c r="P256" s="181">
        <f t="shared" si="31"/>
        <v>0</v>
      </c>
      <c r="Q256" s="181">
        <f t="shared" si="31"/>
        <v>0</v>
      </c>
      <c r="R256" s="181">
        <f t="shared" si="31"/>
        <v>0</v>
      </c>
      <c r="S256" s="181">
        <f t="shared" si="31"/>
        <v>0</v>
      </c>
      <c r="T256" s="181">
        <f t="shared" si="31"/>
        <v>0</v>
      </c>
      <c r="U256" s="181">
        <f t="shared" si="31"/>
        <v>0</v>
      </c>
      <c r="V256" s="181">
        <f t="shared" si="31"/>
        <v>0</v>
      </c>
      <c r="W256" s="181">
        <f t="shared" si="31"/>
        <v>0</v>
      </c>
      <c r="X256" s="181">
        <f t="shared" si="31"/>
        <v>0</v>
      </c>
      <c r="Y256" s="181">
        <f t="shared" si="31"/>
        <v>0</v>
      </c>
      <c r="Z256" s="181">
        <f t="shared" si="31"/>
        <v>0</v>
      </c>
      <c r="AA256" s="181">
        <f t="shared" si="31"/>
        <v>0</v>
      </c>
      <c r="AB256" s="181">
        <f t="shared" si="31"/>
        <v>0</v>
      </c>
      <c r="AC256" s="181">
        <f t="shared" si="31"/>
        <v>0</v>
      </c>
      <c r="AD256" s="181">
        <f t="shared" si="31"/>
        <v>0</v>
      </c>
      <c r="AE256" s="181">
        <f t="shared" si="31"/>
        <v>0</v>
      </c>
      <c r="AF256" s="181">
        <f t="shared" si="31"/>
        <v>0</v>
      </c>
      <c r="AG256" s="181">
        <f t="shared" si="31"/>
        <v>0</v>
      </c>
      <c r="AH256" s="181">
        <f t="shared" si="31"/>
        <v>0</v>
      </c>
      <c r="AI256" s="181">
        <f t="shared" si="31"/>
        <v>0</v>
      </c>
    </row>
    <row r="257" spans="1:35" ht="12.75" customHeight="1">
      <c r="A257" s="196" t="s">
        <v>311</v>
      </c>
      <c r="B257" s="289"/>
      <c r="C257" s="203" t="s">
        <v>316</v>
      </c>
      <c r="D257" s="15" t="s">
        <v>313</v>
      </c>
      <c r="E257" s="16" t="s">
        <v>314</v>
      </c>
      <c r="F257" s="34"/>
      <c r="G257" s="33"/>
      <c r="H257" s="33"/>
      <c r="I257" s="183"/>
      <c r="J257" s="33"/>
      <c r="K257" s="33"/>
      <c r="L257" s="33"/>
      <c r="M257" s="33"/>
      <c r="N257" s="33"/>
      <c r="O257" s="34"/>
      <c r="P257" s="33"/>
      <c r="Q257" s="33"/>
      <c r="R257" s="33"/>
      <c r="S257" s="33"/>
      <c r="T257" s="33"/>
      <c r="U257" s="33"/>
      <c r="V257" s="33"/>
      <c r="W257" s="33"/>
      <c r="X257" s="33"/>
      <c r="Y257" s="204"/>
      <c r="Z257" s="34"/>
      <c r="AA257" s="33"/>
      <c r="AB257" s="33"/>
      <c r="AC257" s="33"/>
      <c r="AD257" s="33"/>
      <c r="AE257" s="33"/>
      <c r="AF257" s="33"/>
      <c r="AG257" s="19"/>
      <c r="AH257" s="14"/>
      <c r="AI257" s="201"/>
    </row>
    <row r="258" spans="1:35" ht="21" customHeight="1">
      <c r="A258" s="196" t="s">
        <v>311</v>
      </c>
      <c r="B258" s="289"/>
      <c r="C258" s="203" t="s">
        <v>317</v>
      </c>
      <c r="D258" s="15" t="s">
        <v>313</v>
      </c>
      <c r="E258" s="16" t="s">
        <v>314</v>
      </c>
      <c r="F258" s="34">
        <v>4</v>
      </c>
      <c r="G258" s="33"/>
      <c r="H258" s="33"/>
      <c r="I258" s="33"/>
      <c r="J258" s="33"/>
      <c r="K258" s="33"/>
      <c r="L258" s="33"/>
      <c r="M258" s="33"/>
      <c r="N258" s="33"/>
      <c r="O258" s="34"/>
      <c r="P258" s="33"/>
      <c r="Q258" s="33"/>
      <c r="R258" s="33"/>
      <c r="S258" s="33"/>
      <c r="T258" s="33"/>
      <c r="U258" s="33"/>
      <c r="V258" s="33"/>
      <c r="W258" s="33"/>
      <c r="X258" s="33"/>
      <c r="Y258" s="204"/>
      <c r="Z258" s="34"/>
      <c r="AA258" s="33"/>
      <c r="AB258" s="33"/>
      <c r="AC258" s="33"/>
      <c r="AD258" s="33"/>
      <c r="AE258" s="33"/>
      <c r="AF258" s="33"/>
      <c r="AG258" s="19"/>
      <c r="AH258" s="14"/>
      <c r="AI258" s="201"/>
    </row>
    <row r="259" spans="1:35" ht="14.25" customHeight="1">
      <c r="A259" s="196" t="s">
        <v>311</v>
      </c>
      <c r="B259" s="289"/>
      <c r="C259" s="203" t="s">
        <v>318</v>
      </c>
      <c r="D259" s="15" t="s">
        <v>313</v>
      </c>
      <c r="E259" s="16" t="s">
        <v>314</v>
      </c>
      <c r="F259" s="34">
        <v>3</v>
      </c>
      <c r="G259" s="33"/>
      <c r="H259" s="33"/>
      <c r="I259" s="33"/>
      <c r="J259" s="33"/>
      <c r="K259" s="33"/>
      <c r="L259" s="33"/>
      <c r="M259" s="33"/>
      <c r="N259" s="33"/>
      <c r="O259" s="34"/>
      <c r="P259" s="33"/>
      <c r="Q259" s="33"/>
      <c r="R259" s="33"/>
      <c r="S259" s="33"/>
      <c r="T259" s="33"/>
      <c r="U259" s="33"/>
      <c r="V259" s="33"/>
      <c r="W259" s="33"/>
      <c r="X259" s="33"/>
      <c r="Y259" s="204"/>
      <c r="Z259" s="34"/>
      <c r="AA259" s="33"/>
      <c r="AB259" s="33"/>
      <c r="AC259" s="33"/>
      <c r="AD259" s="33"/>
      <c r="AE259" s="33"/>
      <c r="AF259" s="33"/>
      <c r="AG259" s="19"/>
      <c r="AH259" s="14"/>
      <c r="AI259" s="201"/>
    </row>
    <row r="260" spans="1:35" ht="15" customHeight="1">
      <c r="A260" s="196" t="s">
        <v>311</v>
      </c>
      <c r="B260" s="289"/>
      <c r="C260" s="203" t="s">
        <v>319</v>
      </c>
      <c r="D260" s="15" t="s">
        <v>313</v>
      </c>
      <c r="E260" s="16" t="s">
        <v>314</v>
      </c>
      <c r="F260" s="34"/>
      <c r="G260" s="33"/>
      <c r="H260" s="33"/>
      <c r="I260" s="33"/>
      <c r="J260" s="33"/>
      <c r="K260" s="33"/>
      <c r="L260" s="33"/>
      <c r="M260" s="33"/>
      <c r="N260" s="33"/>
      <c r="O260" s="34"/>
      <c r="P260" s="33"/>
      <c r="Q260" s="33"/>
      <c r="R260" s="33"/>
      <c r="S260" s="33"/>
      <c r="T260" s="33"/>
      <c r="U260" s="33"/>
      <c r="V260" s="33"/>
      <c r="W260" s="33"/>
      <c r="X260" s="33"/>
      <c r="Y260" s="204"/>
      <c r="Z260" s="34"/>
      <c r="AA260" s="33"/>
      <c r="AB260" s="33"/>
      <c r="AC260" s="33"/>
      <c r="AD260" s="33"/>
      <c r="AE260" s="33"/>
      <c r="AF260" s="33"/>
      <c r="AG260" s="19"/>
      <c r="AH260" s="14"/>
      <c r="AI260" s="201"/>
    </row>
    <row r="261" spans="1:35" ht="12" customHeight="1">
      <c r="A261" s="196" t="s">
        <v>311</v>
      </c>
      <c r="B261" s="289"/>
      <c r="C261" s="203" t="s">
        <v>320</v>
      </c>
      <c r="D261" s="15" t="s">
        <v>313</v>
      </c>
      <c r="E261" s="16" t="s">
        <v>314</v>
      </c>
      <c r="F261" s="34">
        <v>2</v>
      </c>
      <c r="G261" s="33"/>
      <c r="H261" s="33"/>
      <c r="I261" s="33"/>
      <c r="J261" s="33"/>
      <c r="K261" s="33"/>
      <c r="L261" s="33"/>
      <c r="M261" s="33"/>
      <c r="N261" s="33"/>
      <c r="O261" s="34"/>
      <c r="P261" s="33"/>
      <c r="Q261" s="33"/>
      <c r="R261" s="33"/>
      <c r="S261" s="33"/>
      <c r="T261" s="33"/>
      <c r="U261" s="33"/>
      <c r="V261" s="33"/>
      <c r="W261" s="33"/>
      <c r="X261" s="33"/>
      <c r="Y261" s="204"/>
      <c r="Z261" s="34"/>
      <c r="AA261" s="33"/>
      <c r="AB261" s="33"/>
      <c r="AC261" s="33"/>
      <c r="AD261" s="33"/>
      <c r="AE261" s="33"/>
      <c r="AF261" s="33"/>
      <c r="AG261" s="19"/>
      <c r="AH261" s="14"/>
      <c r="AI261" s="201"/>
    </row>
    <row r="262" spans="1:35" ht="15.75" customHeight="1">
      <c r="A262" s="196" t="s">
        <v>311</v>
      </c>
      <c r="B262" s="289"/>
      <c r="C262" s="203" t="s">
        <v>321</v>
      </c>
      <c r="D262" s="15" t="s">
        <v>313</v>
      </c>
      <c r="E262" s="16" t="s">
        <v>314</v>
      </c>
      <c r="F262" s="34">
        <v>2</v>
      </c>
      <c r="G262" s="33"/>
      <c r="H262" s="33"/>
      <c r="I262" s="33"/>
      <c r="J262" s="33"/>
      <c r="K262" s="33"/>
      <c r="L262" s="33"/>
      <c r="M262" s="33"/>
      <c r="N262" s="33"/>
      <c r="O262" s="34"/>
      <c r="P262" s="33"/>
      <c r="Q262" s="33"/>
      <c r="R262" s="33"/>
      <c r="S262" s="33"/>
      <c r="T262" s="33"/>
      <c r="U262" s="33"/>
      <c r="V262" s="33"/>
      <c r="W262" s="33"/>
      <c r="X262" s="33"/>
      <c r="Y262" s="204"/>
      <c r="Z262" s="34"/>
      <c r="AA262" s="33"/>
      <c r="AB262" s="33"/>
      <c r="AC262" s="33"/>
      <c r="AD262" s="33"/>
      <c r="AE262" s="33"/>
      <c r="AF262" s="33"/>
      <c r="AG262" s="19"/>
      <c r="AH262" s="14"/>
      <c r="AI262" s="201"/>
    </row>
    <row r="263" spans="1:35" ht="16.5" customHeight="1">
      <c r="A263" s="196" t="s">
        <v>311</v>
      </c>
      <c r="B263" s="289"/>
      <c r="C263" s="203" t="s">
        <v>322</v>
      </c>
      <c r="D263" s="15" t="s">
        <v>313</v>
      </c>
      <c r="E263" s="16" t="s">
        <v>314</v>
      </c>
      <c r="F263" s="34"/>
      <c r="G263" s="33"/>
      <c r="H263" s="33"/>
      <c r="I263" s="33"/>
      <c r="J263" s="33"/>
      <c r="K263" s="33"/>
      <c r="L263" s="33"/>
      <c r="M263" s="33"/>
      <c r="N263" s="33"/>
      <c r="O263" s="34"/>
      <c r="P263" s="33"/>
      <c r="Q263" s="33"/>
      <c r="R263" s="33"/>
      <c r="S263" s="33"/>
      <c r="T263" s="33"/>
      <c r="U263" s="33"/>
      <c r="V263" s="33"/>
      <c r="W263" s="33"/>
      <c r="X263" s="33"/>
      <c r="Y263" s="204"/>
      <c r="Z263" s="34"/>
      <c r="AA263" s="33"/>
      <c r="AB263" s="33"/>
      <c r="AC263" s="33"/>
      <c r="AD263" s="33"/>
      <c r="AE263" s="33"/>
      <c r="AF263" s="33"/>
      <c r="AG263" s="19"/>
      <c r="AH263" s="14"/>
      <c r="AI263" s="201"/>
    </row>
    <row r="264" spans="1:35" ht="12.75" customHeight="1">
      <c r="A264" s="196" t="s">
        <v>311</v>
      </c>
      <c r="B264" s="289"/>
      <c r="C264" s="203" t="s">
        <v>323</v>
      </c>
      <c r="D264" s="15" t="s">
        <v>313</v>
      </c>
      <c r="E264" s="16" t="s">
        <v>314</v>
      </c>
      <c r="F264" s="34">
        <v>2</v>
      </c>
      <c r="G264" s="33"/>
      <c r="H264" s="33"/>
      <c r="I264" s="33"/>
      <c r="J264" s="33"/>
      <c r="K264" s="33"/>
      <c r="L264" s="33"/>
      <c r="M264" s="33"/>
      <c r="N264" s="33"/>
      <c r="O264" s="34"/>
      <c r="P264" s="33"/>
      <c r="Q264" s="33"/>
      <c r="R264" s="33"/>
      <c r="S264" s="33"/>
      <c r="T264" s="33"/>
      <c r="U264" s="33"/>
      <c r="V264" s="33"/>
      <c r="W264" s="33"/>
      <c r="X264" s="33"/>
      <c r="Y264" s="204"/>
      <c r="Z264" s="34"/>
      <c r="AA264" s="33"/>
      <c r="AB264" s="33"/>
      <c r="AC264" s="33"/>
      <c r="AD264" s="33"/>
      <c r="AE264" s="33"/>
      <c r="AF264" s="33"/>
      <c r="AG264" s="19"/>
      <c r="AH264" s="14"/>
      <c r="AI264" s="201"/>
    </row>
    <row r="265" spans="1:35" ht="15" customHeight="1">
      <c r="A265" s="196" t="s">
        <v>311</v>
      </c>
      <c r="B265" s="289"/>
      <c r="C265" s="203" t="s">
        <v>324</v>
      </c>
      <c r="D265" s="15" t="s">
        <v>313</v>
      </c>
      <c r="E265" s="16" t="s">
        <v>314</v>
      </c>
      <c r="F265" s="34"/>
      <c r="G265" s="33"/>
      <c r="H265" s="33"/>
      <c r="I265" s="33"/>
      <c r="J265" s="33"/>
      <c r="K265" s="33"/>
      <c r="L265" s="33"/>
      <c r="M265" s="33"/>
      <c r="N265" s="33"/>
      <c r="O265" s="34"/>
      <c r="P265" s="33"/>
      <c r="Q265" s="33"/>
      <c r="R265" s="33"/>
      <c r="S265" s="33"/>
      <c r="T265" s="33"/>
      <c r="U265" s="33"/>
      <c r="V265" s="33"/>
      <c r="W265" s="33"/>
      <c r="X265" s="33"/>
      <c r="Y265" s="204"/>
      <c r="Z265" s="34"/>
      <c r="AA265" s="33"/>
      <c r="AB265" s="33"/>
      <c r="AC265" s="33"/>
      <c r="AD265" s="33"/>
      <c r="AE265" s="33"/>
      <c r="AF265" s="33"/>
      <c r="AG265" s="19"/>
      <c r="AH265" s="14"/>
      <c r="AI265" s="201"/>
    </row>
    <row r="266" spans="1:35" ht="12.75" customHeight="1">
      <c r="A266" s="196" t="s">
        <v>311</v>
      </c>
      <c r="B266" s="289"/>
      <c r="C266" s="203" t="s">
        <v>325</v>
      </c>
      <c r="D266" s="15" t="s">
        <v>313</v>
      </c>
      <c r="E266" s="16" t="s">
        <v>314</v>
      </c>
      <c r="F266" s="34"/>
      <c r="G266" s="33"/>
      <c r="H266" s="33"/>
      <c r="I266" s="33"/>
      <c r="J266" s="33"/>
      <c r="K266" s="33"/>
      <c r="L266" s="33"/>
      <c r="M266" s="33"/>
      <c r="N266" s="33">
        <v>1</v>
      </c>
      <c r="O266" s="34"/>
      <c r="P266" s="33"/>
      <c r="Q266" s="33"/>
      <c r="R266" s="33"/>
      <c r="S266" s="33"/>
      <c r="T266" s="33"/>
      <c r="U266" s="33"/>
      <c r="V266" s="33"/>
      <c r="W266" s="33"/>
      <c r="X266" s="33"/>
      <c r="Y266" s="204"/>
      <c r="Z266" s="34"/>
      <c r="AA266" s="33"/>
      <c r="AB266" s="33"/>
      <c r="AC266" s="33"/>
      <c r="AD266" s="33"/>
      <c r="AE266" s="33"/>
      <c r="AF266" s="33"/>
      <c r="AG266" s="19"/>
      <c r="AH266" s="14"/>
      <c r="AI266" s="201"/>
    </row>
    <row r="267" spans="1:35" ht="15" customHeight="1">
      <c r="A267" s="196" t="s">
        <v>311</v>
      </c>
      <c r="B267" s="289"/>
      <c r="C267" s="203" t="s">
        <v>326</v>
      </c>
      <c r="D267" s="15" t="s">
        <v>313</v>
      </c>
      <c r="E267" s="16" t="s">
        <v>314</v>
      </c>
      <c r="F267" s="34"/>
      <c r="G267" s="33"/>
      <c r="H267" s="33"/>
      <c r="I267" s="33"/>
      <c r="J267" s="33"/>
      <c r="K267" s="33"/>
      <c r="L267" s="33"/>
      <c r="M267" s="33"/>
      <c r="N267" s="33">
        <v>1</v>
      </c>
      <c r="O267" s="34"/>
      <c r="P267" s="33"/>
      <c r="Q267" s="33"/>
      <c r="R267" s="33"/>
      <c r="S267" s="33"/>
      <c r="T267" s="33"/>
      <c r="U267" s="33"/>
      <c r="V267" s="33"/>
      <c r="W267" s="33"/>
      <c r="X267" s="33"/>
      <c r="Y267" s="204"/>
      <c r="Z267" s="34"/>
      <c r="AA267" s="33"/>
      <c r="AB267" s="33"/>
      <c r="AC267" s="33"/>
      <c r="AD267" s="33"/>
      <c r="AE267" s="33"/>
      <c r="AF267" s="33"/>
      <c r="AG267" s="19"/>
      <c r="AH267" s="14"/>
      <c r="AI267" s="201"/>
    </row>
    <row r="268" spans="1:35" ht="12" customHeight="1">
      <c r="A268" s="196" t="s">
        <v>311</v>
      </c>
      <c r="B268" s="289"/>
      <c r="C268" s="203" t="s">
        <v>327</v>
      </c>
      <c r="D268" s="15" t="s">
        <v>313</v>
      </c>
      <c r="E268" s="16" t="s">
        <v>328</v>
      </c>
      <c r="F268" s="34"/>
      <c r="G268" s="33"/>
      <c r="H268" s="33"/>
      <c r="I268" s="183" t="s">
        <v>329</v>
      </c>
      <c r="J268" s="33">
        <v>10</v>
      </c>
      <c r="K268" s="33">
        <v>5</v>
      </c>
      <c r="L268" s="33"/>
      <c r="M268" s="33">
        <v>10</v>
      </c>
      <c r="N268" s="33"/>
      <c r="O268" s="34"/>
      <c r="P268" s="33"/>
      <c r="Q268" s="33"/>
      <c r="R268" s="33"/>
      <c r="S268" s="33"/>
      <c r="T268" s="33"/>
      <c r="U268" s="33"/>
      <c r="V268" s="33"/>
      <c r="W268" s="33"/>
      <c r="X268" s="33"/>
      <c r="Y268" s="204"/>
      <c r="Z268" s="34"/>
      <c r="AA268" s="33"/>
      <c r="AB268" s="33"/>
      <c r="AC268" s="33"/>
      <c r="AD268" s="33"/>
      <c r="AE268" s="33"/>
      <c r="AF268" s="33"/>
      <c r="AG268" s="19"/>
      <c r="AH268" s="14"/>
      <c r="AI268" s="201"/>
    </row>
    <row r="269" spans="1:35" ht="23.25" customHeight="1">
      <c r="A269" s="196" t="s">
        <v>311</v>
      </c>
      <c r="B269" s="321"/>
      <c r="C269" s="206" t="s">
        <v>243</v>
      </c>
      <c r="D269" s="181">
        <v>3</v>
      </c>
      <c r="E269" s="181">
        <v>3</v>
      </c>
      <c r="F269" s="181">
        <f aca="true" t="shared" si="32" ref="F269:AF269">SUM(F270:F272)</f>
        <v>3</v>
      </c>
      <c r="G269" s="181">
        <f t="shared" si="32"/>
        <v>0</v>
      </c>
      <c r="H269" s="181">
        <f t="shared" si="32"/>
        <v>0</v>
      </c>
      <c r="I269" s="181">
        <f t="shared" si="32"/>
        <v>0</v>
      </c>
      <c r="J269" s="181">
        <f t="shared" si="32"/>
        <v>0</v>
      </c>
      <c r="K269" s="181">
        <f t="shared" si="32"/>
        <v>0</v>
      </c>
      <c r="L269" s="181">
        <f t="shared" si="32"/>
        <v>0</v>
      </c>
      <c r="M269" s="181">
        <f t="shared" si="32"/>
        <v>0</v>
      </c>
      <c r="N269" s="181">
        <f t="shared" si="32"/>
        <v>0</v>
      </c>
      <c r="O269" s="181">
        <f t="shared" si="32"/>
        <v>3</v>
      </c>
      <c r="P269" s="181">
        <f t="shared" si="32"/>
        <v>0</v>
      </c>
      <c r="Q269" s="181">
        <f t="shared" si="32"/>
        <v>0</v>
      </c>
      <c r="R269" s="181">
        <f t="shared" si="32"/>
        <v>0</v>
      </c>
      <c r="S269" s="181">
        <f t="shared" si="32"/>
        <v>0</v>
      </c>
      <c r="T269" s="181">
        <f t="shared" si="32"/>
        <v>0</v>
      </c>
      <c r="U269" s="181">
        <f t="shared" si="32"/>
        <v>0</v>
      </c>
      <c r="V269" s="181">
        <f t="shared" si="32"/>
        <v>0</v>
      </c>
      <c r="W269" s="181">
        <f t="shared" si="32"/>
        <v>0</v>
      </c>
      <c r="X269" s="181">
        <f t="shared" si="32"/>
        <v>0</v>
      </c>
      <c r="Y269" s="181">
        <f t="shared" si="32"/>
        <v>0</v>
      </c>
      <c r="Z269" s="181">
        <f t="shared" si="32"/>
        <v>3</v>
      </c>
      <c r="AA269" s="181">
        <f t="shared" si="32"/>
        <v>0</v>
      </c>
      <c r="AB269" s="181">
        <f t="shared" si="32"/>
        <v>0</v>
      </c>
      <c r="AC269" s="181">
        <f t="shared" si="32"/>
        <v>3</v>
      </c>
      <c r="AD269" s="181">
        <f t="shared" si="32"/>
        <v>0</v>
      </c>
      <c r="AE269" s="181">
        <f t="shared" si="32"/>
        <v>0</v>
      </c>
      <c r="AF269" s="181">
        <f t="shared" si="32"/>
        <v>0</v>
      </c>
      <c r="AG269" s="181"/>
      <c r="AH269" s="181">
        <f>SUM(AH270:AH272)</f>
        <v>0</v>
      </c>
      <c r="AI269" s="181">
        <f>SUM(AI270:AI272)</f>
        <v>0</v>
      </c>
    </row>
    <row r="270" spans="1:35" ht="15" customHeight="1">
      <c r="A270" s="196" t="s">
        <v>311</v>
      </c>
      <c r="B270" s="289"/>
      <c r="C270" s="208" t="s">
        <v>562</v>
      </c>
      <c r="D270" s="15" t="s">
        <v>313</v>
      </c>
      <c r="E270" s="16" t="s">
        <v>314</v>
      </c>
      <c r="F270" s="14">
        <v>1</v>
      </c>
      <c r="G270" s="17"/>
      <c r="H270" s="17"/>
      <c r="I270" s="17"/>
      <c r="J270" s="17"/>
      <c r="K270" s="17"/>
      <c r="L270" s="17"/>
      <c r="M270" s="17"/>
      <c r="N270" s="17"/>
      <c r="O270" s="14">
        <v>1</v>
      </c>
      <c r="P270" s="17"/>
      <c r="Q270" s="17"/>
      <c r="R270" s="17"/>
      <c r="S270" s="17"/>
      <c r="T270" s="17"/>
      <c r="U270" s="17"/>
      <c r="V270" s="17"/>
      <c r="W270" s="17"/>
      <c r="X270" s="18"/>
      <c r="Y270" s="18"/>
      <c r="Z270" s="14">
        <v>1</v>
      </c>
      <c r="AA270" s="17"/>
      <c r="AB270" s="17"/>
      <c r="AC270" s="17">
        <v>1</v>
      </c>
      <c r="AD270" s="17"/>
      <c r="AE270" s="17"/>
      <c r="AF270" s="17"/>
      <c r="AG270" s="19"/>
      <c r="AH270" s="14"/>
      <c r="AI270" s="209"/>
    </row>
    <row r="271" spans="1:35" ht="12" customHeight="1">
      <c r="A271" s="196" t="s">
        <v>311</v>
      </c>
      <c r="B271" s="289"/>
      <c r="C271" s="208" t="s">
        <v>330</v>
      </c>
      <c r="D271" s="15" t="s">
        <v>313</v>
      </c>
      <c r="E271" s="16" t="s">
        <v>314</v>
      </c>
      <c r="F271" s="14">
        <v>1</v>
      </c>
      <c r="G271" s="17"/>
      <c r="H271" s="17"/>
      <c r="I271" s="17"/>
      <c r="J271" s="17"/>
      <c r="K271" s="17"/>
      <c r="L271" s="17"/>
      <c r="M271" s="17"/>
      <c r="N271" s="17"/>
      <c r="O271" s="14">
        <v>1</v>
      </c>
      <c r="P271" s="17"/>
      <c r="Q271" s="17"/>
      <c r="R271" s="17"/>
      <c r="S271" s="17"/>
      <c r="T271" s="17"/>
      <c r="U271" s="17"/>
      <c r="V271" s="17"/>
      <c r="W271" s="17"/>
      <c r="X271" s="18"/>
      <c r="Y271" s="18"/>
      <c r="Z271" s="14">
        <v>1</v>
      </c>
      <c r="AA271" s="17"/>
      <c r="AB271" s="17"/>
      <c r="AC271" s="17">
        <v>1</v>
      </c>
      <c r="AD271" s="17"/>
      <c r="AE271" s="17"/>
      <c r="AF271" s="17"/>
      <c r="AG271" s="19"/>
      <c r="AH271" s="14"/>
      <c r="AI271" s="209"/>
    </row>
    <row r="272" spans="1:35" ht="12" customHeight="1">
      <c r="A272" s="196" t="s">
        <v>311</v>
      </c>
      <c r="B272" s="289"/>
      <c r="C272" s="208" t="s">
        <v>331</v>
      </c>
      <c r="D272" s="15" t="s">
        <v>313</v>
      </c>
      <c r="E272" s="16" t="s">
        <v>314</v>
      </c>
      <c r="F272" s="14">
        <v>1</v>
      </c>
      <c r="G272" s="17"/>
      <c r="H272" s="17"/>
      <c r="I272" s="17"/>
      <c r="J272" s="17"/>
      <c r="K272" s="17"/>
      <c r="L272" s="17"/>
      <c r="M272" s="17"/>
      <c r="N272" s="17"/>
      <c r="O272" s="14">
        <v>1</v>
      </c>
      <c r="P272" s="17"/>
      <c r="Q272" s="17"/>
      <c r="R272" s="17"/>
      <c r="S272" s="17"/>
      <c r="T272" s="17"/>
      <c r="U272" s="17"/>
      <c r="V272" s="17"/>
      <c r="W272" s="17"/>
      <c r="X272" s="17"/>
      <c r="Y272" s="18"/>
      <c r="Z272" s="14">
        <v>1</v>
      </c>
      <c r="AA272" s="17"/>
      <c r="AB272" s="17"/>
      <c r="AC272" s="17">
        <v>1</v>
      </c>
      <c r="AD272" s="17"/>
      <c r="AE272" s="17"/>
      <c r="AF272" s="17"/>
      <c r="AG272" s="19"/>
      <c r="AH272" s="14"/>
      <c r="AI272" s="209"/>
    </row>
    <row r="273" spans="1:35" s="211" customFormat="1" ht="15" customHeight="1">
      <c r="A273" s="196"/>
      <c r="B273" s="289"/>
      <c r="C273" s="210" t="s">
        <v>247</v>
      </c>
      <c r="D273" s="186"/>
      <c r="E273" s="186">
        <f aca="true" t="shared" si="33" ref="E273:AI273">E274+E276+E284+E291</f>
        <v>21</v>
      </c>
      <c r="F273" s="186">
        <f t="shared" si="33"/>
        <v>0</v>
      </c>
      <c r="G273" s="186">
        <f t="shared" si="33"/>
        <v>0</v>
      </c>
      <c r="H273" s="186">
        <f t="shared" si="33"/>
        <v>0</v>
      </c>
      <c r="I273" s="186">
        <f t="shared" si="33"/>
        <v>0</v>
      </c>
      <c r="J273" s="186">
        <f t="shared" si="33"/>
        <v>0</v>
      </c>
      <c r="K273" s="186">
        <f t="shared" si="33"/>
        <v>0</v>
      </c>
      <c r="L273" s="186">
        <f t="shared" si="33"/>
        <v>0</v>
      </c>
      <c r="M273" s="186">
        <f t="shared" si="33"/>
        <v>0</v>
      </c>
      <c r="N273" s="186">
        <f t="shared" si="33"/>
        <v>0</v>
      </c>
      <c r="O273" s="186">
        <f t="shared" si="33"/>
        <v>0</v>
      </c>
      <c r="P273" s="186">
        <f t="shared" si="33"/>
        <v>0</v>
      </c>
      <c r="Q273" s="186">
        <f t="shared" si="33"/>
        <v>0</v>
      </c>
      <c r="R273" s="186">
        <f t="shared" si="33"/>
        <v>0</v>
      </c>
      <c r="S273" s="186">
        <f t="shared" si="33"/>
        <v>0</v>
      </c>
      <c r="T273" s="186">
        <f t="shared" si="33"/>
        <v>0</v>
      </c>
      <c r="U273" s="186">
        <f t="shared" si="33"/>
        <v>0</v>
      </c>
      <c r="V273" s="186">
        <f t="shared" si="33"/>
        <v>0</v>
      </c>
      <c r="W273" s="186">
        <f t="shared" si="33"/>
        <v>0</v>
      </c>
      <c r="X273" s="186">
        <f t="shared" si="33"/>
        <v>0</v>
      </c>
      <c r="Y273" s="186">
        <f t="shared" si="33"/>
        <v>0</v>
      </c>
      <c r="Z273" s="186">
        <f t="shared" si="33"/>
        <v>0</v>
      </c>
      <c r="AA273" s="186">
        <f t="shared" si="33"/>
        <v>0</v>
      </c>
      <c r="AB273" s="186">
        <f t="shared" si="33"/>
        <v>0</v>
      </c>
      <c r="AC273" s="186">
        <f t="shared" si="33"/>
        <v>0</v>
      </c>
      <c r="AD273" s="186">
        <f t="shared" si="33"/>
        <v>0</v>
      </c>
      <c r="AE273" s="186">
        <f t="shared" si="33"/>
        <v>0</v>
      </c>
      <c r="AF273" s="186">
        <f t="shared" si="33"/>
        <v>0</v>
      </c>
      <c r="AG273" s="186">
        <f t="shared" si="33"/>
        <v>0</v>
      </c>
      <c r="AH273" s="186">
        <f t="shared" si="33"/>
        <v>84</v>
      </c>
      <c r="AI273" s="186">
        <f t="shared" si="33"/>
        <v>84</v>
      </c>
    </row>
    <row r="274" spans="1:35" ht="12.75">
      <c r="A274" s="196" t="s">
        <v>311</v>
      </c>
      <c r="B274" s="321"/>
      <c r="C274" s="212" t="s">
        <v>197</v>
      </c>
      <c r="D274" s="181">
        <v>1</v>
      </c>
      <c r="E274" s="181">
        <v>1</v>
      </c>
      <c r="F274" s="181">
        <f aca="true" t="shared" si="34" ref="F274:AF274">SUM(F275:F275)</f>
        <v>0</v>
      </c>
      <c r="G274" s="181">
        <f t="shared" si="34"/>
        <v>0</v>
      </c>
      <c r="H274" s="181">
        <f t="shared" si="34"/>
        <v>0</v>
      </c>
      <c r="I274" s="181">
        <f t="shared" si="34"/>
        <v>0</v>
      </c>
      <c r="J274" s="181">
        <f t="shared" si="34"/>
        <v>0</v>
      </c>
      <c r="K274" s="181">
        <f t="shared" si="34"/>
        <v>0</v>
      </c>
      <c r="L274" s="181">
        <f t="shared" si="34"/>
        <v>0</v>
      </c>
      <c r="M274" s="181">
        <f t="shared" si="34"/>
        <v>0</v>
      </c>
      <c r="N274" s="181">
        <f t="shared" si="34"/>
        <v>0</v>
      </c>
      <c r="O274" s="181">
        <f t="shared" si="34"/>
        <v>0</v>
      </c>
      <c r="P274" s="181">
        <f t="shared" si="34"/>
        <v>0</v>
      </c>
      <c r="Q274" s="181">
        <f t="shared" si="34"/>
        <v>0</v>
      </c>
      <c r="R274" s="181">
        <f t="shared" si="34"/>
        <v>0</v>
      </c>
      <c r="S274" s="181">
        <f t="shared" si="34"/>
        <v>0</v>
      </c>
      <c r="T274" s="181">
        <f t="shared" si="34"/>
        <v>0</v>
      </c>
      <c r="U274" s="181">
        <f t="shared" si="34"/>
        <v>0</v>
      </c>
      <c r="V274" s="181">
        <f t="shared" si="34"/>
        <v>0</v>
      </c>
      <c r="W274" s="181">
        <f t="shared" si="34"/>
        <v>0</v>
      </c>
      <c r="X274" s="181">
        <f t="shared" si="34"/>
        <v>0</v>
      </c>
      <c r="Y274" s="181">
        <f t="shared" si="34"/>
        <v>0</v>
      </c>
      <c r="Z274" s="181">
        <f t="shared" si="34"/>
        <v>0</v>
      </c>
      <c r="AA274" s="181">
        <f t="shared" si="34"/>
        <v>0</v>
      </c>
      <c r="AB274" s="181">
        <f t="shared" si="34"/>
        <v>0</v>
      </c>
      <c r="AC274" s="181">
        <f t="shared" si="34"/>
        <v>0</v>
      </c>
      <c r="AD274" s="181">
        <f t="shared" si="34"/>
        <v>0</v>
      </c>
      <c r="AE274" s="181">
        <f t="shared" si="34"/>
        <v>0</v>
      </c>
      <c r="AF274" s="181">
        <f t="shared" si="34"/>
        <v>0</v>
      </c>
      <c r="AG274" s="181"/>
      <c r="AH274" s="181">
        <v>4</v>
      </c>
      <c r="AI274" s="205">
        <v>4</v>
      </c>
    </row>
    <row r="275" spans="1:35" ht="19.5" customHeight="1">
      <c r="A275" s="196" t="s">
        <v>311</v>
      </c>
      <c r="B275" s="289"/>
      <c r="C275" s="203" t="s">
        <v>332</v>
      </c>
      <c r="D275" s="15" t="s">
        <v>313</v>
      </c>
      <c r="E275" s="16" t="s">
        <v>328</v>
      </c>
      <c r="F275" s="14"/>
      <c r="G275" s="17"/>
      <c r="H275" s="17"/>
      <c r="I275" s="17"/>
      <c r="J275" s="17"/>
      <c r="K275" s="17"/>
      <c r="L275" s="17"/>
      <c r="M275" s="17"/>
      <c r="N275" s="17"/>
      <c r="O275" s="14"/>
      <c r="P275" s="17"/>
      <c r="Q275" s="17"/>
      <c r="R275" s="17"/>
      <c r="S275" s="17"/>
      <c r="T275" s="17"/>
      <c r="U275" s="17"/>
      <c r="V275" s="17"/>
      <c r="W275" s="17"/>
      <c r="X275" s="17"/>
      <c r="Y275" s="18"/>
      <c r="Z275" s="14"/>
      <c r="AA275" s="17"/>
      <c r="AB275" s="17"/>
      <c r="AC275" s="17"/>
      <c r="AD275" s="17"/>
      <c r="AE275" s="17"/>
      <c r="AF275" s="17"/>
      <c r="AG275" s="19"/>
      <c r="AH275" s="14">
        <v>4</v>
      </c>
      <c r="AI275" s="209">
        <v>4</v>
      </c>
    </row>
    <row r="276" spans="1:35" ht="12.75">
      <c r="A276" s="196" t="s">
        <v>311</v>
      </c>
      <c r="B276" s="321"/>
      <c r="C276" s="212" t="s">
        <v>57</v>
      </c>
      <c r="D276" s="181">
        <v>11</v>
      </c>
      <c r="E276" s="181">
        <v>11</v>
      </c>
      <c r="F276" s="181">
        <f aca="true" t="shared" si="35" ref="F276:AF276">SUM(F277:F283)</f>
        <v>0</v>
      </c>
      <c r="G276" s="181">
        <f t="shared" si="35"/>
        <v>0</v>
      </c>
      <c r="H276" s="181">
        <f t="shared" si="35"/>
        <v>0</v>
      </c>
      <c r="I276" s="181">
        <f t="shared" si="35"/>
        <v>0</v>
      </c>
      <c r="J276" s="181">
        <f t="shared" si="35"/>
        <v>0</v>
      </c>
      <c r="K276" s="181">
        <f t="shared" si="35"/>
        <v>0</v>
      </c>
      <c r="L276" s="181">
        <f t="shared" si="35"/>
        <v>0</v>
      </c>
      <c r="M276" s="181">
        <f t="shared" si="35"/>
        <v>0</v>
      </c>
      <c r="N276" s="181">
        <f t="shared" si="35"/>
        <v>0</v>
      </c>
      <c r="O276" s="181">
        <f t="shared" si="35"/>
        <v>0</v>
      </c>
      <c r="P276" s="181">
        <f t="shared" si="35"/>
        <v>0</v>
      </c>
      <c r="Q276" s="181">
        <f t="shared" si="35"/>
        <v>0</v>
      </c>
      <c r="R276" s="181">
        <f t="shared" si="35"/>
        <v>0</v>
      </c>
      <c r="S276" s="181">
        <f t="shared" si="35"/>
        <v>0</v>
      </c>
      <c r="T276" s="181">
        <f t="shared" si="35"/>
        <v>0</v>
      </c>
      <c r="U276" s="181">
        <f t="shared" si="35"/>
        <v>0</v>
      </c>
      <c r="V276" s="181">
        <f t="shared" si="35"/>
        <v>0</v>
      </c>
      <c r="W276" s="181">
        <f t="shared" si="35"/>
        <v>0</v>
      </c>
      <c r="X276" s="181">
        <f t="shared" si="35"/>
        <v>0</v>
      </c>
      <c r="Y276" s="181">
        <f t="shared" si="35"/>
        <v>0</v>
      </c>
      <c r="Z276" s="181">
        <f t="shared" si="35"/>
        <v>0</v>
      </c>
      <c r="AA276" s="181">
        <f t="shared" si="35"/>
        <v>0</v>
      </c>
      <c r="AB276" s="181">
        <f t="shared" si="35"/>
        <v>0</v>
      </c>
      <c r="AC276" s="181">
        <f t="shared" si="35"/>
        <v>0</v>
      </c>
      <c r="AD276" s="181">
        <f t="shared" si="35"/>
        <v>0</v>
      </c>
      <c r="AE276" s="181">
        <f t="shared" si="35"/>
        <v>0</v>
      </c>
      <c r="AF276" s="181">
        <f t="shared" si="35"/>
        <v>0</v>
      </c>
      <c r="AG276" s="181"/>
      <c r="AH276" s="181">
        <v>28</v>
      </c>
      <c r="AI276" s="205">
        <v>28</v>
      </c>
    </row>
    <row r="277" spans="1:35" ht="12" customHeight="1">
      <c r="A277" s="196" t="s">
        <v>311</v>
      </c>
      <c r="B277" s="289"/>
      <c r="C277" s="208" t="s">
        <v>333</v>
      </c>
      <c r="D277" s="15" t="s">
        <v>313</v>
      </c>
      <c r="E277" s="16" t="s">
        <v>328</v>
      </c>
      <c r="F277" s="14"/>
      <c r="G277" s="17"/>
      <c r="H277" s="17"/>
      <c r="I277" s="213"/>
      <c r="J277" s="17"/>
      <c r="K277" s="17"/>
      <c r="L277" s="17"/>
      <c r="M277" s="17"/>
      <c r="N277" s="17"/>
      <c r="O277" s="14"/>
      <c r="P277" s="17"/>
      <c r="Q277" s="17"/>
      <c r="R277" s="17"/>
      <c r="S277" s="17"/>
      <c r="T277" s="17"/>
      <c r="U277" s="17"/>
      <c r="V277" s="17"/>
      <c r="W277" s="17"/>
      <c r="X277" s="17"/>
      <c r="Y277" s="18"/>
      <c r="Z277" s="14"/>
      <c r="AA277" s="17"/>
      <c r="AB277" s="17"/>
      <c r="AC277" s="17"/>
      <c r="AD277" s="17"/>
      <c r="AE277" s="17"/>
      <c r="AF277" s="17"/>
      <c r="AG277" s="19"/>
      <c r="AH277" s="14"/>
      <c r="AI277" s="214"/>
    </row>
    <row r="278" spans="1:35" ht="12" customHeight="1">
      <c r="A278" s="196" t="s">
        <v>311</v>
      </c>
      <c r="B278" s="289"/>
      <c r="C278" s="208" t="s">
        <v>334</v>
      </c>
      <c r="D278" s="15" t="s">
        <v>313</v>
      </c>
      <c r="E278" s="16" t="s">
        <v>328</v>
      </c>
      <c r="F278" s="14"/>
      <c r="G278" s="17"/>
      <c r="H278" s="17"/>
      <c r="I278" s="213"/>
      <c r="J278" s="17"/>
      <c r="K278" s="17"/>
      <c r="L278" s="17"/>
      <c r="M278" s="17"/>
      <c r="N278" s="17"/>
      <c r="O278" s="14"/>
      <c r="P278" s="17"/>
      <c r="Q278" s="17"/>
      <c r="R278" s="17"/>
      <c r="S278" s="17"/>
      <c r="T278" s="17"/>
      <c r="U278" s="17"/>
      <c r="V278" s="17"/>
      <c r="W278" s="17"/>
      <c r="X278" s="17"/>
      <c r="Y278" s="18"/>
      <c r="Z278" s="14"/>
      <c r="AA278" s="17"/>
      <c r="AB278" s="17"/>
      <c r="AC278" s="17"/>
      <c r="AD278" s="17"/>
      <c r="AE278" s="17"/>
      <c r="AF278" s="17"/>
      <c r="AG278" s="19"/>
      <c r="AH278" s="14"/>
      <c r="AI278" s="215"/>
    </row>
    <row r="279" spans="1:35" ht="15" customHeight="1">
      <c r="A279" s="196" t="s">
        <v>311</v>
      </c>
      <c r="B279" s="289"/>
      <c r="C279" s="203" t="s">
        <v>335</v>
      </c>
      <c r="D279" s="15" t="s">
        <v>313</v>
      </c>
      <c r="E279" s="16" t="s">
        <v>328</v>
      </c>
      <c r="F279" s="14"/>
      <c r="G279" s="17"/>
      <c r="H279" s="17"/>
      <c r="I279" s="213"/>
      <c r="J279" s="17"/>
      <c r="K279" s="17"/>
      <c r="L279" s="17"/>
      <c r="M279" s="17"/>
      <c r="N279" s="17"/>
      <c r="O279" s="14"/>
      <c r="P279" s="17"/>
      <c r="Q279" s="17"/>
      <c r="R279" s="17"/>
      <c r="S279" s="17"/>
      <c r="T279" s="17"/>
      <c r="U279" s="17"/>
      <c r="V279" s="17"/>
      <c r="W279" s="17"/>
      <c r="X279" s="17"/>
      <c r="Y279" s="18"/>
      <c r="Z279" s="14"/>
      <c r="AA279" s="17"/>
      <c r="AB279" s="17"/>
      <c r="AC279" s="17"/>
      <c r="AD279" s="17"/>
      <c r="AE279" s="17"/>
      <c r="AF279" s="17"/>
      <c r="AG279" s="19"/>
      <c r="AH279" s="14"/>
      <c r="AI279" s="209"/>
    </row>
    <row r="280" spans="1:35" ht="15.75" customHeight="1">
      <c r="A280" s="196" t="s">
        <v>311</v>
      </c>
      <c r="B280" s="289"/>
      <c r="C280" s="203" t="s">
        <v>336</v>
      </c>
      <c r="D280" s="15" t="s">
        <v>313</v>
      </c>
      <c r="E280" s="16" t="s">
        <v>314</v>
      </c>
      <c r="F280" s="14"/>
      <c r="G280" s="17"/>
      <c r="H280" s="17"/>
      <c r="I280" s="213"/>
      <c r="J280" s="17"/>
      <c r="K280" s="17"/>
      <c r="L280" s="17"/>
      <c r="M280" s="17"/>
      <c r="N280" s="17"/>
      <c r="O280" s="14"/>
      <c r="P280" s="17"/>
      <c r="Q280" s="17"/>
      <c r="R280" s="17"/>
      <c r="S280" s="17"/>
      <c r="T280" s="17"/>
      <c r="U280" s="17"/>
      <c r="V280" s="17"/>
      <c r="W280" s="17"/>
      <c r="X280" s="17"/>
      <c r="Y280" s="18"/>
      <c r="Z280" s="14"/>
      <c r="AA280" s="17"/>
      <c r="AB280" s="17"/>
      <c r="AC280" s="17"/>
      <c r="AD280" s="17"/>
      <c r="AE280" s="17"/>
      <c r="AF280" s="17"/>
      <c r="AG280" s="19"/>
      <c r="AH280" s="14"/>
      <c r="AI280" s="209"/>
    </row>
    <row r="281" spans="1:35" ht="14.25" customHeight="1">
      <c r="A281" s="196" t="s">
        <v>311</v>
      </c>
      <c r="B281" s="289"/>
      <c r="C281" s="203" t="s">
        <v>337</v>
      </c>
      <c r="D281" s="15"/>
      <c r="E281" s="16"/>
      <c r="F281" s="14"/>
      <c r="G281" s="17"/>
      <c r="H281" s="17"/>
      <c r="I281" s="213"/>
      <c r="J281" s="17"/>
      <c r="K281" s="17"/>
      <c r="L281" s="17"/>
      <c r="M281" s="17"/>
      <c r="N281" s="17"/>
      <c r="O281" s="14"/>
      <c r="P281" s="17"/>
      <c r="Q281" s="17"/>
      <c r="R281" s="17"/>
      <c r="S281" s="17"/>
      <c r="T281" s="17"/>
      <c r="U281" s="17"/>
      <c r="V281" s="17"/>
      <c r="W281" s="17"/>
      <c r="X281" s="17"/>
      <c r="Y281" s="18"/>
      <c r="Z281" s="14"/>
      <c r="AA281" s="17"/>
      <c r="AB281" s="17"/>
      <c r="AC281" s="17"/>
      <c r="AD281" s="17"/>
      <c r="AE281" s="17"/>
      <c r="AF281" s="17"/>
      <c r="AG281" s="19"/>
      <c r="AH281" s="14"/>
      <c r="AI281" s="209"/>
    </row>
    <row r="282" spans="1:35" ht="0" customHeight="1" hidden="1">
      <c r="A282" s="196" t="s">
        <v>311</v>
      </c>
      <c r="B282" s="289"/>
      <c r="C282" s="203"/>
      <c r="D282" s="15"/>
      <c r="E282" s="16"/>
      <c r="F282" s="14"/>
      <c r="G282" s="17"/>
      <c r="H282" s="17"/>
      <c r="I282" s="17"/>
      <c r="J282" s="17"/>
      <c r="K282" s="17"/>
      <c r="L282" s="17"/>
      <c r="M282" s="17"/>
      <c r="N282" s="17"/>
      <c r="O282" s="14"/>
      <c r="P282" s="17"/>
      <c r="Q282" s="17"/>
      <c r="R282" s="17"/>
      <c r="S282" s="17"/>
      <c r="T282" s="17"/>
      <c r="U282" s="17"/>
      <c r="V282" s="17"/>
      <c r="W282" s="17"/>
      <c r="X282" s="17"/>
      <c r="Y282" s="18"/>
      <c r="Z282" s="14"/>
      <c r="AA282" s="17"/>
      <c r="AB282" s="17"/>
      <c r="AC282" s="17"/>
      <c r="AD282" s="17"/>
      <c r="AE282" s="17"/>
      <c r="AF282" s="17"/>
      <c r="AG282" s="19"/>
      <c r="AH282" s="14"/>
      <c r="AI282" s="209"/>
    </row>
    <row r="283" spans="1:35" ht="0.75" customHeight="1">
      <c r="A283" s="196" t="s">
        <v>311</v>
      </c>
      <c r="B283" s="289"/>
      <c r="C283" s="203"/>
      <c r="D283" s="15"/>
      <c r="E283" s="16"/>
      <c r="F283" s="14"/>
      <c r="G283" s="17"/>
      <c r="H283" s="17"/>
      <c r="I283" s="17"/>
      <c r="J283" s="17"/>
      <c r="K283" s="17"/>
      <c r="L283" s="17"/>
      <c r="M283" s="17"/>
      <c r="N283" s="17"/>
      <c r="O283" s="14"/>
      <c r="P283" s="17"/>
      <c r="Q283" s="17"/>
      <c r="R283" s="17"/>
      <c r="S283" s="17"/>
      <c r="T283" s="17"/>
      <c r="U283" s="17"/>
      <c r="V283" s="17"/>
      <c r="W283" s="17"/>
      <c r="X283" s="17"/>
      <c r="Y283" s="18"/>
      <c r="Z283" s="14"/>
      <c r="AA283" s="17"/>
      <c r="AB283" s="17"/>
      <c r="AC283" s="17"/>
      <c r="AD283" s="17"/>
      <c r="AE283" s="17"/>
      <c r="AF283" s="17"/>
      <c r="AG283" s="19"/>
      <c r="AH283" s="14"/>
      <c r="AI283" s="209"/>
    </row>
    <row r="284" spans="1:35" ht="12.75">
      <c r="A284" s="196" t="s">
        <v>311</v>
      </c>
      <c r="B284" s="321"/>
      <c r="C284" s="212" t="s">
        <v>132</v>
      </c>
      <c r="D284" s="181">
        <v>6</v>
      </c>
      <c r="E284" s="181">
        <v>6</v>
      </c>
      <c r="F284" s="181">
        <f aca="true" t="shared" si="36" ref="F284:AF284">SUM(F285:F290)</f>
        <v>0</v>
      </c>
      <c r="G284" s="181">
        <f t="shared" si="36"/>
        <v>0</v>
      </c>
      <c r="H284" s="181">
        <f t="shared" si="36"/>
        <v>0</v>
      </c>
      <c r="I284" s="181">
        <f t="shared" si="36"/>
        <v>0</v>
      </c>
      <c r="J284" s="181">
        <f t="shared" si="36"/>
        <v>0</v>
      </c>
      <c r="K284" s="181">
        <f t="shared" si="36"/>
        <v>0</v>
      </c>
      <c r="L284" s="181">
        <f t="shared" si="36"/>
        <v>0</v>
      </c>
      <c r="M284" s="181">
        <f t="shared" si="36"/>
        <v>0</v>
      </c>
      <c r="N284" s="181">
        <f t="shared" si="36"/>
        <v>0</v>
      </c>
      <c r="O284" s="181">
        <f t="shared" si="36"/>
        <v>0</v>
      </c>
      <c r="P284" s="181">
        <f t="shared" si="36"/>
        <v>0</v>
      </c>
      <c r="Q284" s="181">
        <f t="shared" si="36"/>
        <v>0</v>
      </c>
      <c r="R284" s="181">
        <f t="shared" si="36"/>
        <v>0</v>
      </c>
      <c r="S284" s="181">
        <f t="shared" si="36"/>
        <v>0</v>
      </c>
      <c r="T284" s="181">
        <f t="shared" si="36"/>
        <v>0</v>
      </c>
      <c r="U284" s="181">
        <f t="shared" si="36"/>
        <v>0</v>
      </c>
      <c r="V284" s="181">
        <f t="shared" si="36"/>
        <v>0</v>
      </c>
      <c r="W284" s="181">
        <f t="shared" si="36"/>
        <v>0</v>
      </c>
      <c r="X284" s="181">
        <f t="shared" si="36"/>
        <v>0</v>
      </c>
      <c r="Y284" s="181">
        <f t="shared" si="36"/>
        <v>0</v>
      </c>
      <c r="Z284" s="181">
        <f t="shared" si="36"/>
        <v>0</v>
      </c>
      <c r="AA284" s="181">
        <f t="shared" si="36"/>
        <v>0</v>
      </c>
      <c r="AB284" s="181">
        <f t="shared" si="36"/>
        <v>0</v>
      </c>
      <c r="AC284" s="181">
        <f t="shared" si="36"/>
        <v>0</v>
      </c>
      <c r="AD284" s="181">
        <f t="shared" si="36"/>
        <v>0</v>
      </c>
      <c r="AE284" s="181">
        <f t="shared" si="36"/>
        <v>0</v>
      </c>
      <c r="AF284" s="181">
        <f t="shared" si="36"/>
        <v>0</v>
      </c>
      <c r="AG284" s="181"/>
      <c r="AH284" s="181">
        <v>28</v>
      </c>
      <c r="AI284" s="205">
        <v>28</v>
      </c>
    </row>
    <row r="285" spans="1:35" ht="28.5" customHeight="1">
      <c r="A285" s="196" t="s">
        <v>311</v>
      </c>
      <c r="B285" s="289"/>
      <c r="C285" s="216" t="s">
        <v>338</v>
      </c>
      <c r="D285" s="77" t="s">
        <v>313</v>
      </c>
      <c r="E285" s="16" t="s">
        <v>314</v>
      </c>
      <c r="F285" s="14"/>
      <c r="G285" s="17"/>
      <c r="H285" s="17"/>
      <c r="I285" s="17"/>
      <c r="J285" s="17"/>
      <c r="K285" s="17"/>
      <c r="L285" s="17"/>
      <c r="M285" s="17"/>
      <c r="N285" s="17"/>
      <c r="O285" s="14"/>
      <c r="P285" s="17"/>
      <c r="Q285" s="17"/>
      <c r="R285" s="17"/>
      <c r="S285" s="17"/>
      <c r="T285" s="17"/>
      <c r="U285" s="17"/>
      <c r="V285" s="17"/>
      <c r="W285" s="17"/>
      <c r="X285" s="17"/>
      <c r="Y285" s="18"/>
      <c r="Z285" s="14"/>
      <c r="AA285" s="17"/>
      <c r="AB285" s="17"/>
      <c r="AC285" s="17"/>
      <c r="AD285" s="17"/>
      <c r="AE285" s="17"/>
      <c r="AF285" s="17"/>
      <c r="AG285" s="19"/>
      <c r="AH285" s="14"/>
      <c r="AI285" s="209"/>
    </row>
    <row r="286" spans="1:35" ht="28.5" customHeight="1">
      <c r="A286" s="196" t="s">
        <v>311</v>
      </c>
      <c r="B286" s="289"/>
      <c r="C286" s="216" t="s">
        <v>339</v>
      </c>
      <c r="D286" s="15" t="s">
        <v>313</v>
      </c>
      <c r="E286" s="16" t="s">
        <v>314</v>
      </c>
      <c r="F286" s="14"/>
      <c r="G286" s="17"/>
      <c r="H286" s="17"/>
      <c r="I286" s="17"/>
      <c r="J286" s="17"/>
      <c r="K286" s="17"/>
      <c r="L286" s="17"/>
      <c r="M286" s="17"/>
      <c r="N286" s="17"/>
      <c r="O286" s="14"/>
      <c r="P286" s="17"/>
      <c r="Q286" s="17"/>
      <c r="R286" s="17"/>
      <c r="S286" s="17"/>
      <c r="T286" s="17"/>
      <c r="U286" s="17"/>
      <c r="V286" s="17"/>
      <c r="W286" s="17"/>
      <c r="X286" s="17"/>
      <c r="Y286" s="18"/>
      <c r="Z286" s="14"/>
      <c r="AA286" s="17"/>
      <c r="AB286" s="17"/>
      <c r="AC286" s="17"/>
      <c r="AD286" s="17"/>
      <c r="AE286" s="17"/>
      <c r="AF286" s="17"/>
      <c r="AG286" s="19"/>
      <c r="AH286" s="14"/>
      <c r="AI286" s="209"/>
    </row>
    <row r="287" spans="1:35" ht="12.75">
      <c r="A287" s="196" t="s">
        <v>311</v>
      </c>
      <c r="B287" s="289"/>
      <c r="C287" s="216" t="s">
        <v>340</v>
      </c>
      <c r="D287" s="15" t="s">
        <v>313</v>
      </c>
      <c r="E287" s="16" t="s">
        <v>314</v>
      </c>
      <c r="F287" s="14"/>
      <c r="G287" s="17"/>
      <c r="H287" s="17"/>
      <c r="I287" s="17"/>
      <c r="J287" s="17"/>
      <c r="K287" s="17"/>
      <c r="L287" s="17"/>
      <c r="M287" s="17"/>
      <c r="N287" s="17"/>
      <c r="O287" s="14"/>
      <c r="P287" s="17"/>
      <c r="Q287" s="17"/>
      <c r="R287" s="17"/>
      <c r="S287" s="17"/>
      <c r="T287" s="17"/>
      <c r="U287" s="17"/>
      <c r="V287" s="17"/>
      <c r="W287" s="17"/>
      <c r="X287" s="17"/>
      <c r="Y287" s="18"/>
      <c r="Z287" s="14"/>
      <c r="AA287" s="17"/>
      <c r="AB287" s="17"/>
      <c r="AC287" s="17"/>
      <c r="AD287" s="17"/>
      <c r="AE287" s="17"/>
      <c r="AF287" s="17"/>
      <c r="AG287" s="19"/>
      <c r="AH287" s="14"/>
      <c r="AI287" s="209"/>
    </row>
    <row r="288" spans="1:35" ht="23.25" customHeight="1">
      <c r="A288" s="196" t="s">
        <v>311</v>
      </c>
      <c r="B288" s="289"/>
      <c r="C288" s="216" t="s">
        <v>341</v>
      </c>
      <c r="D288" s="15" t="s">
        <v>313</v>
      </c>
      <c r="E288" s="16" t="s">
        <v>314</v>
      </c>
      <c r="F288" s="14"/>
      <c r="G288" s="17"/>
      <c r="H288" s="17"/>
      <c r="I288" s="17"/>
      <c r="J288" s="17"/>
      <c r="K288" s="17"/>
      <c r="L288" s="17"/>
      <c r="M288" s="17"/>
      <c r="N288" s="17"/>
      <c r="O288" s="14"/>
      <c r="P288" s="17"/>
      <c r="Q288" s="17"/>
      <c r="R288" s="17"/>
      <c r="S288" s="17"/>
      <c r="T288" s="17"/>
      <c r="U288" s="17"/>
      <c r="V288" s="17"/>
      <c r="W288" s="17"/>
      <c r="X288" s="17"/>
      <c r="Y288" s="18"/>
      <c r="Z288" s="14"/>
      <c r="AA288" s="17"/>
      <c r="AB288" s="17"/>
      <c r="AC288" s="17"/>
      <c r="AD288" s="17"/>
      <c r="AE288" s="17"/>
      <c r="AF288" s="17"/>
      <c r="AG288" s="19"/>
      <c r="AH288" s="14"/>
      <c r="AI288" s="209"/>
    </row>
    <row r="289" spans="1:35" ht="18" customHeight="1">
      <c r="A289" s="196" t="s">
        <v>311</v>
      </c>
      <c r="B289" s="289"/>
      <c r="C289" s="216" t="s">
        <v>342</v>
      </c>
      <c r="D289" s="15" t="s">
        <v>313</v>
      </c>
      <c r="E289" s="16" t="s">
        <v>314</v>
      </c>
      <c r="F289" s="14"/>
      <c r="G289" s="17"/>
      <c r="H289" s="17"/>
      <c r="I289" s="17"/>
      <c r="J289" s="17"/>
      <c r="K289" s="17"/>
      <c r="L289" s="17"/>
      <c r="M289" s="17"/>
      <c r="N289" s="17"/>
      <c r="O289" s="14"/>
      <c r="P289" s="17"/>
      <c r="Q289" s="17"/>
      <c r="R289" s="17"/>
      <c r="S289" s="17"/>
      <c r="T289" s="17"/>
      <c r="U289" s="17"/>
      <c r="V289" s="17"/>
      <c r="W289" s="17"/>
      <c r="X289" s="17"/>
      <c r="Y289" s="18"/>
      <c r="Z289" s="14"/>
      <c r="AA289" s="17"/>
      <c r="AB289" s="17"/>
      <c r="AC289" s="17"/>
      <c r="AD289" s="17"/>
      <c r="AE289" s="17"/>
      <c r="AF289" s="17"/>
      <c r="AG289" s="19"/>
      <c r="AH289" s="14"/>
      <c r="AI289" s="209"/>
    </row>
    <row r="290" spans="1:35" ht="18.75" customHeight="1">
      <c r="A290" s="196" t="s">
        <v>311</v>
      </c>
      <c r="B290" s="289"/>
      <c r="C290" s="216" t="s">
        <v>343</v>
      </c>
      <c r="D290" s="15" t="s">
        <v>313</v>
      </c>
      <c r="E290" s="16" t="s">
        <v>314</v>
      </c>
      <c r="F290" s="14"/>
      <c r="G290" s="17"/>
      <c r="H290" s="17"/>
      <c r="I290" s="17"/>
      <c r="J290" s="17"/>
      <c r="K290" s="17"/>
      <c r="L290" s="17"/>
      <c r="M290" s="17"/>
      <c r="N290" s="17"/>
      <c r="O290" s="14"/>
      <c r="P290" s="17"/>
      <c r="Q290" s="17"/>
      <c r="R290" s="17"/>
      <c r="S290" s="17"/>
      <c r="T290" s="17"/>
      <c r="U290" s="17"/>
      <c r="V290" s="17"/>
      <c r="W290" s="17"/>
      <c r="X290" s="17"/>
      <c r="Y290" s="18"/>
      <c r="Z290" s="14"/>
      <c r="AA290" s="17"/>
      <c r="AB290" s="17"/>
      <c r="AC290" s="17"/>
      <c r="AD290" s="17"/>
      <c r="AE290" s="17"/>
      <c r="AF290" s="17"/>
      <c r="AG290" s="19"/>
      <c r="AH290" s="14"/>
      <c r="AI290" s="209"/>
    </row>
    <row r="291" spans="1:35" s="217" customFormat="1" ht="12.75" customHeight="1">
      <c r="A291" s="196" t="s">
        <v>311</v>
      </c>
      <c r="B291" s="321"/>
      <c r="C291" s="206" t="s">
        <v>243</v>
      </c>
      <c r="D291" s="184">
        <v>3</v>
      </c>
      <c r="E291" s="184">
        <v>3</v>
      </c>
      <c r="F291" s="185">
        <f aca="true" t="shared" si="37" ref="F291:AF291">SUM(F292:F294)</f>
        <v>0</v>
      </c>
      <c r="G291" s="185">
        <f t="shared" si="37"/>
        <v>0</v>
      </c>
      <c r="H291" s="185">
        <f t="shared" si="37"/>
        <v>0</v>
      </c>
      <c r="I291" s="185">
        <f t="shared" si="37"/>
        <v>0</v>
      </c>
      <c r="J291" s="185">
        <f t="shared" si="37"/>
        <v>0</v>
      </c>
      <c r="K291" s="185">
        <f t="shared" si="37"/>
        <v>0</v>
      </c>
      <c r="L291" s="185">
        <f t="shared" si="37"/>
        <v>0</v>
      </c>
      <c r="M291" s="185">
        <f t="shared" si="37"/>
        <v>0</v>
      </c>
      <c r="N291" s="185">
        <f t="shared" si="37"/>
        <v>0</v>
      </c>
      <c r="O291" s="185">
        <f t="shared" si="37"/>
        <v>0</v>
      </c>
      <c r="P291" s="185">
        <f t="shared" si="37"/>
        <v>0</v>
      </c>
      <c r="Q291" s="185">
        <f t="shared" si="37"/>
        <v>0</v>
      </c>
      <c r="R291" s="185">
        <f t="shared" si="37"/>
        <v>0</v>
      </c>
      <c r="S291" s="185">
        <f t="shared" si="37"/>
        <v>0</v>
      </c>
      <c r="T291" s="185">
        <f t="shared" si="37"/>
        <v>0</v>
      </c>
      <c r="U291" s="185">
        <f t="shared" si="37"/>
        <v>0</v>
      </c>
      <c r="V291" s="185">
        <f t="shared" si="37"/>
        <v>0</v>
      </c>
      <c r="W291" s="185">
        <f t="shared" si="37"/>
        <v>0</v>
      </c>
      <c r="X291" s="185">
        <f t="shared" si="37"/>
        <v>0</v>
      </c>
      <c r="Y291" s="185">
        <f t="shared" si="37"/>
        <v>0</v>
      </c>
      <c r="Z291" s="185">
        <f t="shared" si="37"/>
        <v>0</v>
      </c>
      <c r="AA291" s="185">
        <f t="shared" si="37"/>
        <v>0</v>
      </c>
      <c r="AB291" s="185">
        <f t="shared" si="37"/>
        <v>0</v>
      </c>
      <c r="AC291" s="185">
        <f t="shared" si="37"/>
        <v>0</v>
      </c>
      <c r="AD291" s="185">
        <f t="shared" si="37"/>
        <v>0</v>
      </c>
      <c r="AE291" s="185">
        <f t="shared" si="37"/>
        <v>0</v>
      </c>
      <c r="AF291" s="185">
        <f t="shared" si="37"/>
        <v>0</v>
      </c>
      <c r="AG291" s="185"/>
      <c r="AH291" s="185">
        <v>24</v>
      </c>
      <c r="AI291" s="207">
        <v>24</v>
      </c>
    </row>
    <row r="292" spans="1:35" ht="24" customHeight="1">
      <c r="A292" s="196" t="s">
        <v>311</v>
      </c>
      <c r="B292" s="289"/>
      <c r="C292" s="218" t="s">
        <v>344</v>
      </c>
      <c r="D292" s="15" t="s">
        <v>313</v>
      </c>
      <c r="E292" s="16" t="s">
        <v>345</v>
      </c>
      <c r="F292" s="14"/>
      <c r="G292" s="17"/>
      <c r="H292" s="17"/>
      <c r="I292" s="17"/>
      <c r="J292" s="17"/>
      <c r="K292" s="17"/>
      <c r="L292" s="17"/>
      <c r="M292" s="17"/>
      <c r="N292" s="17"/>
      <c r="O292" s="14"/>
      <c r="P292" s="17"/>
      <c r="Q292" s="17"/>
      <c r="R292" s="17"/>
      <c r="S292" s="17"/>
      <c r="T292" s="17"/>
      <c r="U292" s="17"/>
      <c r="V292" s="17"/>
      <c r="W292" s="17"/>
      <c r="X292" s="17"/>
      <c r="Y292" s="18"/>
      <c r="Z292" s="14"/>
      <c r="AA292" s="17"/>
      <c r="AB292" s="17"/>
      <c r="AC292" s="17"/>
      <c r="AD292" s="17"/>
      <c r="AE292" s="17"/>
      <c r="AF292" s="17"/>
      <c r="AG292" s="19"/>
      <c r="AH292" s="14"/>
      <c r="AI292" s="209"/>
    </row>
    <row r="293" spans="1:35" ht="29.25" customHeight="1">
      <c r="A293" s="196" t="s">
        <v>311</v>
      </c>
      <c r="B293" s="289"/>
      <c r="C293" s="218" t="s">
        <v>346</v>
      </c>
      <c r="D293" s="15" t="s">
        <v>313</v>
      </c>
      <c r="E293" s="16" t="s">
        <v>345</v>
      </c>
      <c r="F293" s="14"/>
      <c r="G293" s="17"/>
      <c r="H293" s="17"/>
      <c r="I293" s="17"/>
      <c r="J293" s="17"/>
      <c r="K293" s="17"/>
      <c r="L293" s="17"/>
      <c r="M293" s="17"/>
      <c r="N293" s="17"/>
      <c r="O293" s="14"/>
      <c r="P293" s="17"/>
      <c r="Q293" s="17"/>
      <c r="R293" s="17"/>
      <c r="S293" s="17"/>
      <c r="T293" s="17"/>
      <c r="U293" s="17"/>
      <c r="V293" s="17"/>
      <c r="W293" s="17"/>
      <c r="X293" s="17"/>
      <c r="Y293" s="18"/>
      <c r="Z293" s="14"/>
      <c r="AA293" s="17"/>
      <c r="AB293" s="17"/>
      <c r="AC293" s="17"/>
      <c r="AD293" s="17"/>
      <c r="AE293" s="17"/>
      <c r="AF293" s="17"/>
      <c r="AG293" s="19"/>
      <c r="AH293" s="14"/>
      <c r="AI293" s="209"/>
    </row>
    <row r="294" spans="1:35" ht="22.5" customHeight="1">
      <c r="A294" s="196" t="s">
        <v>311</v>
      </c>
      <c r="B294" s="289"/>
      <c r="C294" s="218" t="s">
        <v>347</v>
      </c>
      <c r="D294" s="15" t="s">
        <v>313</v>
      </c>
      <c r="E294" s="16" t="s">
        <v>345</v>
      </c>
      <c r="F294" s="14"/>
      <c r="G294" s="17"/>
      <c r="H294" s="17"/>
      <c r="I294" s="17"/>
      <c r="J294" s="17"/>
      <c r="K294" s="17"/>
      <c r="L294" s="17"/>
      <c r="M294" s="17"/>
      <c r="N294" s="17"/>
      <c r="O294" s="14"/>
      <c r="P294" s="17"/>
      <c r="Q294" s="17"/>
      <c r="R294" s="17"/>
      <c r="S294" s="17"/>
      <c r="T294" s="17"/>
      <c r="U294" s="17"/>
      <c r="V294" s="17"/>
      <c r="W294" s="17"/>
      <c r="X294" s="17"/>
      <c r="Y294" s="18"/>
      <c r="Z294" s="14"/>
      <c r="AA294" s="17"/>
      <c r="AB294" s="17"/>
      <c r="AC294" s="17"/>
      <c r="AD294" s="17"/>
      <c r="AE294" s="17"/>
      <c r="AF294" s="17"/>
      <c r="AG294" s="19"/>
      <c r="AH294" s="14"/>
      <c r="AI294" s="209"/>
    </row>
    <row r="295" spans="1:35" ht="12.75">
      <c r="A295" s="196" t="s">
        <v>311</v>
      </c>
      <c r="B295" s="321"/>
      <c r="C295" s="219" t="s">
        <v>260</v>
      </c>
      <c r="D295" s="15"/>
      <c r="E295" s="16">
        <v>2</v>
      </c>
      <c r="F295" s="14"/>
      <c r="G295" s="17"/>
      <c r="H295" s="17"/>
      <c r="I295" s="17"/>
      <c r="J295" s="17"/>
      <c r="K295" s="17"/>
      <c r="L295" s="17"/>
      <c r="M295" s="17"/>
      <c r="N295" s="17"/>
      <c r="O295" s="14"/>
      <c r="P295" s="17"/>
      <c r="Q295" s="17"/>
      <c r="R295" s="17"/>
      <c r="S295" s="17"/>
      <c r="T295" s="17"/>
      <c r="U295" s="17"/>
      <c r="V295" s="17"/>
      <c r="W295" s="17"/>
      <c r="X295" s="17"/>
      <c r="Y295" s="18"/>
      <c r="Z295" s="14"/>
      <c r="AA295" s="17"/>
      <c r="AB295" s="17"/>
      <c r="AC295" s="17"/>
      <c r="AD295" s="17"/>
      <c r="AE295" s="17"/>
      <c r="AF295" s="17"/>
      <c r="AG295" s="19"/>
      <c r="AH295" s="14"/>
      <c r="AI295" s="209"/>
    </row>
    <row r="296" spans="1:35" ht="12.75">
      <c r="A296" s="196" t="s">
        <v>311</v>
      </c>
      <c r="B296" s="289"/>
      <c r="C296" s="220" t="s">
        <v>348</v>
      </c>
      <c r="D296" s="73"/>
      <c r="E296" s="189">
        <v>5</v>
      </c>
      <c r="F296" s="54"/>
      <c r="G296" s="190"/>
      <c r="H296" s="190"/>
      <c r="I296" s="190"/>
      <c r="J296" s="190"/>
      <c r="K296" s="190"/>
      <c r="L296" s="190"/>
      <c r="M296" s="190"/>
      <c r="N296" s="190"/>
      <c r="O296" s="54"/>
      <c r="P296" s="190"/>
      <c r="Q296" s="190"/>
      <c r="R296" s="190"/>
      <c r="S296" s="190"/>
      <c r="T296" s="190"/>
      <c r="U296" s="190"/>
      <c r="V296" s="190"/>
      <c r="W296" s="190"/>
      <c r="X296" s="190"/>
      <c r="Y296" s="221"/>
      <c r="Z296" s="54"/>
      <c r="AA296" s="190"/>
      <c r="AB296" s="190"/>
      <c r="AC296" s="190"/>
      <c r="AD296" s="190"/>
      <c r="AE296" s="190"/>
      <c r="AF296" s="190"/>
      <c r="AG296" s="191"/>
      <c r="AH296" s="54"/>
      <c r="AI296" s="191"/>
    </row>
    <row r="297" spans="1:35" ht="31.5" customHeight="1">
      <c r="A297" s="196" t="s">
        <v>311</v>
      </c>
      <c r="B297" s="289"/>
      <c r="C297" s="222" t="s">
        <v>349</v>
      </c>
      <c r="D297" s="73"/>
      <c r="E297" s="189">
        <v>10</v>
      </c>
      <c r="F297" s="54"/>
      <c r="G297" s="190"/>
      <c r="H297" s="190"/>
      <c r="I297" s="190"/>
      <c r="J297" s="190"/>
      <c r="K297" s="190"/>
      <c r="L297" s="190"/>
      <c r="M297" s="190"/>
      <c r="N297" s="190"/>
      <c r="O297" s="54"/>
      <c r="P297" s="190"/>
      <c r="Q297" s="190"/>
      <c r="R297" s="190"/>
      <c r="S297" s="190"/>
      <c r="T297" s="190"/>
      <c r="U297" s="190"/>
      <c r="V297" s="190"/>
      <c r="W297" s="190"/>
      <c r="X297" s="190"/>
      <c r="Y297" s="221"/>
      <c r="Z297" s="54"/>
      <c r="AA297" s="190"/>
      <c r="AB297" s="190"/>
      <c r="AC297" s="190"/>
      <c r="AD297" s="190"/>
      <c r="AE297" s="190"/>
      <c r="AF297" s="190"/>
      <c r="AG297" s="191"/>
      <c r="AH297" s="54"/>
      <c r="AI297" s="191"/>
    </row>
    <row r="298" spans="1:35" ht="22.5" customHeight="1" thickBot="1">
      <c r="A298" s="196" t="s">
        <v>311</v>
      </c>
      <c r="B298" s="322"/>
      <c r="C298" s="223" t="s">
        <v>263</v>
      </c>
      <c r="D298" s="224"/>
      <c r="E298" s="224">
        <f aca="true" t="shared" si="38" ref="E298:AI298">E252+E273+E295+E296+E297</f>
        <v>76</v>
      </c>
      <c r="F298" s="224">
        <f t="shared" si="38"/>
        <v>16</v>
      </c>
      <c r="G298" s="224">
        <f t="shared" si="38"/>
        <v>4</v>
      </c>
      <c r="H298" s="224">
        <f t="shared" si="38"/>
        <v>20</v>
      </c>
      <c r="I298" s="224">
        <f t="shared" si="38"/>
        <v>0</v>
      </c>
      <c r="J298" s="224">
        <f t="shared" si="38"/>
        <v>10</v>
      </c>
      <c r="K298" s="224">
        <f t="shared" si="38"/>
        <v>5</v>
      </c>
      <c r="L298" s="224">
        <f t="shared" si="38"/>
        <v>0</v>
      </c>
      <c r="M298" s="224">
        <f t="shared" si="38"/>
        <v>10</v>
      </c>
      <c r="N298" s="224">
        <f t="shared" si="38"/>
        <v>2</v>
      </c>
      <c r="O298" s="224">
        <f t="shared" si="38"/>
        <v>4</v>
      </c>
      <c r="P298" s="224">
        <f t="shared" si="38"/>
        <v>0</v>
      </c>
      <c r="Q298" s="224">
        <f t="shared" si="38"/>
        <v>0</v>
      </c>
      <c r="R298" s="224">
        <f t="shared" si="38"/>
        <v>0</v>
      </c>
      <c r="S298" s="224">
        <f t="shared" si="38"/>
        <v>0</v>
      </c>
      <c r="T298" s="224">
        <f t="shared" si="38"/>
        <v>0</v>
      </c>
      <c r="U298" s="224">
        <f t="shared" si="38"/>
        <v>0</v>
      </c>
      <c r="V298" s="224">
        <f t="shared" si="38"/>
        <v>0</v>
      </c>
      <c r="W298" s="224">
        <f t="shared" si="38"/>
        <v>0</v>
      </c>
      <c r="X298" s="224">
        <f t="shared" si="38"/>
        <v>0</v>
      </c>
      <c r="Y298" s="224">
        <f t="shared" si="38"/>
        <v>0</v>
      </c>
      <c r="Z298" s="224">
        <f t="shared" si="38"/>
        <v>6</v>
      </c>
      <c r="AA298" s="224">
        <f t="shared" si="38"/>
        <v>0</v>
      </c>
      <c r="AB298" s="224">
        <f t="shared" si="38"/>
        <v>0</v>
      </c>
      <c r="AC298" s="224">
        <f t="shared" si="38"/>
        <v>8</v>
      </c>
      <c r="AD298" s="224">
        <f t="shared" si="38"/>
        <v>0</v>
      </c>
      <c r="AE298" s="224">
        <f t="shared" si="38"/>
        <v>0</v>
      </c>
      <c r="AF298" s="224">
        <f t="shared" si="38"/>
        <v>0</v>
      </c>
      <c r="AG298" s="224">
        <f t="shared" si="38"/>
        <v>0</v>
      </c>
      <c r="AH298" s="224">
        <f t="shared" si="38"/>
        <v>168</v>
      </c>
      <c r="AI298" s="224">
        <f t="shared" si="38"/>
        <v>168</v>
      </c>
    </row>
    <row r="299" spans="1:36" s="83" customFormat="1" ht="14.25" customHeight="1">
      <c r="A299" s="175" t="s">
        <v>350</v>
      </c>
      <c r="B299" s="316"/>
      <c r="C299" s="176" t="s">
        <v>265</v>
      </c>
      <c r="D299" s="177"/>
      <c r="E299" s="177">
        <f>E300+E307+E309+E311+E319</f>
        <v>17</v>
      </c>
      <c r="F299" s="177">
        <f aca="true" t="shared" si="39" ref="F299:AJ299">F300+F308+F310+F312+F319+F320</f>
        <v>11</v>
      </c>
      <c r="G299" s="177">
        <f t="shared" si="39"/>
        <v>10</v>
      </c>
      <c r="H299" s="177">
        <f t="shared" si="39"/>
        <v>66</v>
      </c>
      <c r="I299" s="177">
        <f t="shared" si="39"/>
        <v>0</v>
      </c>
      <c r="J299" s="177">
        <f t="shared" si="39"/>
        <v>0</v>
      </c>
      <c r="K299" s="177">
        <f t="shared" si="39"/>
        <v>4</v>
      </c>
      <c r="L299" s="177">
        <f t="shared" si="39"/>
        <v>0</v>
      </c>
      <c r="M299" s="177">
        <f t="shared" si="39"/>
        <v>20</v>
      </c>
      <c r="N299" s="177">
        <f t="shared" si="39"/>
        <v>0</v>
      </c>
      <c r="O299" s="177">
        <f t="shared" si="39"/>
        <v>0</v>
      </c>
      <c r="P299" s="177">
        <f t="shared" si="39"/>
        <v>1</v>
      </c>
      <c r="Q299" s="177">
        <f t="shared" si="39"/>
        <v>3</v>
      </c>
      <c r="R299" s="177">
        <f t="shared" si="39"/>
        <v>0</v>
      </c>
      <c r="S299" s="177">
        <f t="shared" si="39"/>
        <v>1</v>
      </c>
      <c r="T299" s="177">
        <f t="shared" si="39"/>
        <v>0</v>
      </c>
      <c r="U299" s="177">
        <f t="shared" si="39"/>
        <v>0</v>
      </c>
      <c r="V299" s="177">
        <f t="shared" si="39"/>
        <v>6</v>
      </c>
      <c r="W299" s="177">
        <f t="shared" si="39"/>
        <v>3</v>
      </c>
      <c r="X299" s="177">
        <f t="shared" si="39"/>
        <v>6</v>
      </c>
      <c r="Y299" s="177">
        <f t="shared" si="39"/>
        <v>0</v>
      </c>
      <c r="Z299" s="177">
        <f t="shared" si="39"/>
        <v>0</v>
      </c>
      <c r="AA299" s="177">
        <f t="shared" si="39"/>
        <v>0</v>
      </c>
      <c r="AB299" s="177">
        <f t="shared" si="39"/>
        <v>12</v>
      </c>
      <c r="AC299" s="177">
        <f t="shared" si="39"/>
        <v>26</v>
      </c>
      <c r="AD299" s="177">
        <f t="shared" si="39"/>
        <v>0</v>
      </c>
      <c r="AE299" s="177">
        <f t="shared" si="39"/>
        <v>0</v>
      </c>
      <c r="AF299" s="177">
        <f t="shared" si="39"/>
        <v>45</v>
      </c>
      <c r="AG299" s="177">
        <f t="shared" si="39"/>
        <v>0</v>
      </c>
      <c r="AH299" s="177">
        <f t="shared" si="39"/>
        <v>0</v>
      </c>
      <c r="AI299" s="177">
        <f t="shared" si="39"/>
        <v>0</v>
      </c>
      <c r="AJ299" s="177">
        <f t="shared" si="39"/>
        <v>0</v>
      </c>
    </row>
    <row r="300" spans="1:36" ht="12.75" customHeight="1">
      <c r="A300" s="179" t="s">
        <v>350</v>
      </c>
      <c r="B300" s="317"/>
      <c r="C300" s="180" t="s">
        <v>197</v>
      </c>
      <c r="D300" s="181">
        <f>SUM(D301:D307)</f>
        <v>0</v>
      </c>
      <c r="E300" s="181">
        <v>7</v>
      </c>
      <c r="F300" s="181">
        <f aca="true" t="shared" si="40" ref="F300:AJ300">SUM(F301:F307)</f>
        <v>6</v>
      </c>
      <c r="G300" s="181">
        <f t="shared" si="40"/>
        <v>6</v>
      </c>
      <c r="H300" s="181">
        <f t="shared" si="40"/>
        <v>26</v>
      </c>
      <c r="I300" s="181">
        <f t="shared" si="40"/>
        <v>0</v>
      </c>
      <c r="J300" s="181">
        <f t="shared" si="40"/>
        <v>0</v>
      </c>
      <c r="K300" s="181">
        <f t="shared" si="40"/>
        <v>2</v>
      </c>
      <c r="L300" s="181">
        <f t="shared" si="40"/>
        <v>0</v>
      </c>
      <c r="M300" s="181">
        <f t="shared" si="40"/>
        <v>10</v>
      </c>
      <c r="N300" s="181">
        <f t="shared" si="40"/>
        <v>0</v>
      </c>
      <c r="O300" s="181">
        <f t="shared" si="40"/>
        <v>0</v>
      </c>
      <c r="P300" s="181">
        <f t="shared" si="40"/>
        <v>0</v>
      </c>
      <c r="Q300" s="181">
        <f t="shared" si="40"/>
        <v>0</v>
      </c>
      <c r="R300" s="181">
        <f t="shared" si="40"/>
        <v>0</v>
      </c>
      <c r="S300" s="181">
        <f t="shared" si="40"/>
        <v>0</v>
      </c>
      <c r="T300" s="181">
        <f t="shared" si="40"/>
        <v>0</v>
      </c>
      <c r="U300" s="181">
        <f t="shared" si="40"/>
        <v>0</v>
      </c>
      <c r="V300" s="181">
        <f t="shared" si="40"/>
        <v>6</v>
      </c>
      <c r="W300" s="181">
        <f t="shared" si="40"/>
        <v>3</v>
      </c>
      <c r="X300" s="181">
        <f t="shared" si="40"/>
        <v>5</v>
      </c>
      <c r="Y300" s="181">
        <f t="shared" si="40"/>
        <v>0</v>
      </c>
      <c r="Z300" s="181">
        <f t="shared" si="40"/>
        <v>0</v>
      </c>
      <c r="AA300" s="181">
        <f t="shared" si="40"/>
        <v>0</v>
      </c>
      <c r="AB300" s="181">
        <f t="shared" si="40"/>
        <v>12</v>
      </c>
      <c r="AC300" s="181">
        <f t="shared" si="40"/>
        <v>10</v>
      </c>
      <c r="AD300" s="181">
        <f t="shared" si="40"/>
        <v>0</v>
      </c>
      <c r="AE300" s="181">
        <f t="shared" si="40"/>
        <v>0</v>
      </c>
      <c r="AF300" s="181">
        <f t="shared" si="40"/>
        <v>25</v>
      </c>
      <c r="AG300" s="181">
        <f t="shared" si="40"/>
        <v>0</v>
      </c>
      <c r="AH300" s="181">
        <f t="shared" si="40"/>
        <v>0</v>
      </c>
      <c r="AI300" s="181">
        <f t="shared" si="40"/>
        <v>0</v>
      </c>
      <c r="AJ300" s="181">
        <f t="shared" si="40"/>
        <v>0</v>
      </c>
    </row>
    <row r="301" spans="1:36" ht="26.25" customHeight="1">
      <c r="A301" s="179" t="s">
        <v>350</v>
      </c>
      <c r="B301" s="318"/>
      <c r="C301" s="30" t="s">
        <v>351</v>
      </c>
      <c r="D301" s="15" t="s">
        <v>267</v>
      </c>
      <c r="E301" s="16"/>
      <c r="F301" s="34">
        <v>1</v>
      </c>
      <c r="G301" s="34">
        <v>1</v>
      </c>
      <c r="H301" s="33">
        <v>1</v>
      </c>
      <c r="I301" s="33"/>
      <c r="J301" s="33"/>
      <c r="K301" s="33"/>
      <c r="L301" s="33"/>
      <c r="M301" s="51">
        <f>L301*0.7</f>
        <v>0</v>
      </c>
      <c r="N301" s="33"/>
      <c r="O301" s="51">
        <f>N301*1.5</f>
        <v>0</v>
      </c>
      <c r="P301" s="33"/>
      <c r="Q301" s="51">
        <f>P301*1.5</f>
        <v>0</v>
      </c>
      <c r="R301" s="33"/>
      <c r="S301" s="51">
        <f>R301*1.5</f>
        <v>0</v>
      </c>
      <c r="T301" s="33"/>
      <c r="U301" s="51">
        <f>T301*0.8</f>
        <v>0</v>
      </c>
      <c r="V301" s="33"/>
      <c r="W301" s="199"/>
      <c r="X301" s="34"/>
      <c r="Y301" s="51">
        <f>X301*14.6</f>
        <v>0</v>
      </c>
      <c r="Z301" s="33"/>
      <c r="AA301" s="51">
        <f>Z301*0.3</f>
        <v>0</v>
      </c>
      <c r="AB301" s="33"/>
      <c r="AC301" s="51">
        <f>AB301*4.3</f>
        <v>0</v>
      </c>
      <c r="AD301" s="33"/>
      <c r="AE301" s="51">
        <f>AD301*0.5</f>
        <v>0</v>
      </c>
      <c r="AF301" s="33"/>
      <c r="AG301" s="33"/>
      <c r="AH301" s="51">
        <f>AG301*4.7</f>
        <v>0</v>
      </c>
      <c r="AI301" s="33"/>
      <c r="AJ301" s="33"/>
    </row>
    <row r="302" spans="1:35" ht="12.75">
      <c r="A302" s="179" t="s">
        <v>350</v>
      </c>
      <c r="B302" s="318"/>
      <c r="C302" s="30" t="s">
        <v>352</v>
      </c>
      <c r="D302" s="15" t="s">
        <v>267</v>
      </c>
      <c r="E302" s="16" t="s">
        <v>353</v>
      </c>
      <c r="F302" s="34">
        <v>1</v>
      </c>
      <c r="G302" s="33">
        <v>1</v>
      </c>
      <c r="H302" s="33">
        <v>5</v>
      </c>
      <c r="I302" s="33"/>
      <c r="J302" s="33"/>
      <c r="K302" s="33"/>
      <c r="L302" s="33"/>
      <c r="M302" s="33"/>
      <c r="N302" s="33"/>
      <c r="O302" s="34"/>
      <c r="P302" s="33"/>
      <c r="Q302" s="33"/>
      <c r="R302" s="33"/>
      <c r="S302" s="33"/>
      <c r="T302" s="33"/>
      <c r="U302" s="33"/>
      <c r="V302" s="33">
        <v>1</v>
      </c>
      <c r="W302" s="33"/>
      <c r="X302" s="33">
        <v>1</v>
      </c>
      <c r="Y302" s="33"/>
      <c r="Z302" s="33"/>
      <c r="AA302" s="33"/>
      <c r="AB302" s="33">
        <v>3</v>
      </c>
      <c r="AC302" s="34">
        <v>2</v>
      </c>
      <c r="AD302" s="33"/>
      <c r="AE302" s="33"/>
      <c r="AF302" s="33">
        <v>5</v>
      </c>
      <c r="AG302" s="33"/>
      <c r="AH302" s="33"/>
      <c r="AI302" s="19"/>
    </row>
    <row r="303" spans="1:35" ht="12.75">
      <c r="A303" s="179" t="s">
        <v>350</v>
      </c>
      <c r="B303" s="318"/>
      <c r="C303" s="30" t="s">
        <v>354</v>
      </c>
      <c r="D303" s="15" t="s">
        <v>267</v>
      </c>
      <c r="E303" s="16" t="s">
        <v>353</v>
      </c>
      <c r="F303" s="34">
        <v>1</v>
      </c>
      <c r="G303" s="33">
        <v>1</v>
      </c>
      <c r="H303" s="33">
        <v>5</v>
      </c>
      <c r="I303" s="33"/>
      <c r="J303" s="33"/>
      <c r="K303" s="33"/>
      <c r="L303" s="33"/>
      <c r="M303" s="33"/>
      <c r="N303" s="33"/>
      <c r="O303" s="34"/>
      <c r="P303" s="33"/>
      <c r="Q303" s="33"/>
      <c r="R303" s="33"/>
      <c r="S303" s="33"/>
      <c r="T303" s="33"/>
      <c r="U303" s="33"/>
      <c r="V303" s="33">
        <v>1</v>
      </c>
      <c r="W303" s="33"/>
      <c r="X303" s="33">
        <v>1</v>
      </c>
      <c r="Y303" s="33"/>
      <c r="Z303" s="33"/>
      <c r="AA303" s="33"/>
      <c r="AB303" s="33">
        <v>3</v>
      </c>
      <c r="AC303" s="34">
        <v>2</v>
      </c>
      <c r="AD303" s="33"/>
      <c r="AE303" s="33"/>
      <c r="AF303" s="33">
        <v>5</v>
      </c>
      <c r="AG303" s="33"/>
      <c r="AH303" s="33"/>
      <c r="AI303" s="19"/>
    </row>
    <row r="304" spans="1:35" ht="12.75">
      <c r="A304" s="179" t="s">
        <v>350</v>
      </c>
      <c r="B304" s="318"/>
      <c r="C304" s="30" t="s">
        <v>355</v>
      </c>
      <c r="D304" s="15" t="s">
        <v>267</v>
      </c>
      <c r="E304" s="16" t="s">
        <v>353</v>
      </c>
      <c r="F304" s="34">
        <v>1</v>
      </c>
      <c r="G304" s="33">
        <v>1</v>
      </c>
      <c r="H304" s="33">
        <v>5</v>
      </c>
      <c r="I304" s="33"/>
      <c r="J304" s="33"/>
      <c r="K304" s="33"/>
      <c r="L304" s="33"/>
      <c r="M304" s="33"/>
      <c r="N304" s="33"/>
      <c r="O304" s="34"/>
      <c r="P304" s="33"/>
      <c r="Q304" s="33"/>
      <c r="R304" s="33"/>
      <c r="S304" s="33"/>
      <c r="T304" s="33"/>
      <c r="U304" s="33"/>
      <c r="V304" s="33">
        <v>1</v>
      </c>
      <c r="W304" s="33"/>
      <c r="X304" s="33">
        <v>1</v>
      </c>
      <c r="Y304" s="33"/>
      <c r="Z304" s="33"/>
      <c r="AA304" s="33"/>
      <c r="AB304" s="33">
        <v>3</v>
      </c>
      <c r="AC304" s="34">
        <v>2</v>
      </c>
      <c r="AD304" s="33"/>
      <c r="AE304" s="33"/>
      <c r="AF304" s="33">
        <v>5</v>
      </c>
      <c r="AG304" s="33"/>
      <c r="AH304" s="33"/>
      <c r="AI304" s="19"/>
    </row>
    <row r="305" spans="1:35" ht="12.75">
      <c r="A305" s="179" t="s">
        <v>350</v>
      </c>
      <c r="B305" s="318"/>
      <c r="C305" s="30" t="s">
        <v>356</v>
      </c>
      <c r="D305" s="15" t="s">
        <v>267</v>
      </c>
      <c r="E305" s="16" t="s">
        <v>353</v>
      </c>
      <c r="F305" s="34">
        <v>1</v>
      </c>
      <c r="G305" s="33">
        <v>1</v>
      </c>
      <c r="H305" s="33">
        <v>5</v>
      </c>
      <c r="I305" s="33"/>
      <c r="J305" s="33"/>
      <c r="K305" s="33"/>
      <c r="L305" s="33"/>
      <c r="M305" s="33"/>
      <c r="N305" s="33"/>
      <c r="O305" s="34"/>
      <c r="P305" s="33"/>
      <c r="Q305" s="33"/>
      <c r="R305" s="33"/>
      <c r="S305" s="33"/>
      <c r="T305" s="33"/>
      <c r="U305" s="33"/>
      <c r="V305" s="33">
        <v>1</v>
      </c>
      <c r="W305" s="33"/>
      <c r="X305" s="33">
        <v>1</v>
      </c>
      <c r="Y305" s="33"/>
      <c r="Z305" s="33"/>
      <c r="AA305" s="33"/>
      <c r="AB305" s="33">
        <v>3</v>
      </c>
      <c r="AC305" s="34">
        <v>2</v>
      </c>
      <c r="AD305" s="33"/>
      <c r="AE305" s="33"/>
      <c r="AF305" s="33">
        <v>5</v>
      </c>
      <c r="AG305" s="33"/>
      <c r="AH305" s="33"/>
      <c r="AI305" s="19"/>
    </row>
    <row r="306" spans="1:35" ht="12.75">
      <c r="A306" s="179" t="s">
        <v>350</v>
      </c>
      <c r="B306" s="318"/>
      <c r="C306" s="30" t="s">
        <v>357</v>
      </c>
      <c r="D306" s="15" t="s">
        <v>267</v>
      </c>
      <c r="E306" s="16" t="s">
        <v>353</v>
      </c>
      <c r="F306" s="34">
        <v>1</v>
      </c>
      <c r="G306" s="33">
        <v>1</v>
      </c>
      <c r="H306" s="33">
        <v>5</v>
      </c>
      <c r="I306" s="33"/>
      <c r="J306" s="33"/>
      <c r="K306" s="33"/>
      <c r="L306" s="33"/>
      <c r="M306" s="33"/>
      <c r="N306" s="33"/>
      <c r="O306" s="34"/>
      <c r="P306" s="33"/>
      <c r="Q306" s="33"/>
      <c r="R306" s="33"/>
      <c r="S306" s="33"/>
      <c r="T306" s="33"/>
      <c r="U306" s="33"/>
      <c r="V306" s="33">
        <v>2</v>
      </c>
      <c r="W306" s="33">
        <v>3</v>
      </c>
      <c r="X306" s="33">
        <v>1</v>
      </c>
      <c r="Y306" s="33"/>
      <c r="Z306" s="33"/>
      <c r="AA306" s="33"/>
      <c r="AB306" s="33"/>
      <c r="AC306" s="34">
        <v>2</v>
      </c>
      <c r="AD306" s="33"/>
      <c r="AE306" s="33"/>
      <c r="AF306" s="33">
        <v>5</v>
      </c>
      <c r="AG306" s="33"/>
      <c r="AH306" s="33"/>
      <c r="AI306" s="19"/>
    </row>
    <row r="307" spans="1:35" ht="12.75">
      <c r="A307" s="179" t="s">
        <v>350</v>
      </c>
      <c r="B307" s="317"/>
      <c r="C307" s="180" t="s">
        <v>57</v>
      </c>
      <c r="D307" s="181"/>
      <c r="E307" s="181">
        <v>1</v>
      </c>
      <c r="F307" s="181">
        <f aca="true" t="shared" si="41" ref="F307:AI307">F308</f>
        <v>0</v>
      </c>
      <c r="G307" s="181">
        <f t="shared" si="41"/>
        <v>0</v>
      </c>
      <c r="H307" s="181">
        <f t="shared" si="41"/>
        <v>0</v>
      </c>
      <c r="I307" s="181">
        <f t="shared" si="41"/>
        <v>0</v>
      </c>
      <c r="J307" s="181">
        <f t="shared" si="41"/>
        <v>0</v>
      </c>
      <c r="K307" s="181">
        <f t="shared" si="41"/>
        <v>2</v>
      </c>
      <c r="L307" s="181">
        <f t="shared" si="41"/>
        <v>0</v>
      </c>
      <c r="M307" s="181">
        <f t="shared" si="41"/>
        <v>10</v>
      </c>
      <c r="N307" s="181">
        <f t="shared" si="41"/>
        <v>0</v>
      </c>
      <c r="O307" s="181">
        <f t="shared" si="41"/>
        <v>0</v>
      </c>
      <c r="P307" s="181">
        <f t="shared" si="41"/>
        <v>0</v>
      </c>
      <c r="Q307" s="181">
        <f t="shared" si="41"/>
        <v>0</v>
      </c>
      <c r="R307" s="181">
        <f t="shared" si="41"/>
        <v>0</v>
      </c>
      <c r="S307" s="181">
        <f t="shared" si="41"/>
        <v>0</v>
      </c>
      <c r="T307" s="181">
        <f t="shared" si="41"/>
        <v>0</v>
      </c>
      <c r="U307" s="181">
        <f t="shared" si="41"/>
        <v>0</v>
      </c>
      <c r="V307" s="181">
        <f t="shared" si="41"/>
        <v>0</v>
      </c>
      <c r="W307" s="181">
        <f t="shared" si="41"/>
        <v>0</v>
      </c>
      <c r="X307" s="181">
        <f t="shared" si="41"/>
        <v>0</v>
      </c>
      <c r="Y307" s="181">
        <f t="shared" si="41"/>
        <v>0</v>
      </c>
      <c r="Z307" s="181">
        <f t="shared" si="41"/>
        <v>0</v>
      </c>
      <c r="AA307" s="181">
        <f t="shared" si="41"/>
        <v>0</v>
      </c>
      <c r="AB307" s="181">
        <f t="shared" si="41"/>
        <v>0</v>
      </c>
      <c r="AC307" s="181">
        <f t="shared" si="41"/>
        <v>0</v>
      </c>
      <c r="AD307" s="181">
        <f t="shared" si="41"/>
        <v>0</v>
      </c>
      <c r="AE307" s="181">
        <f t="shared" si="41"/>
        <v>0</v>
      </c>
      <c r="AF307" s="181">
        <f t="shared" si="41"/>
        <v>0</v>
      </c>
      <c r="AG307" s="181">
        <f t="shared" si="41"/>
        <v>0</v>
      </c>
      <c r="AH307" s="181">
        <f t="shared" si="41"/>
        <v>0</v>
      </c>
      <c r="AI307" s="181">
        <f t="shared" si="41"/>
        <v>0</v>
      </c>
    </row>
    <row r="308" spans="1:35" ht="12.75">
      <c r="A308" s="179" t="s">
        <v>350</v>
      </c>
      <c r="B308" s="318"/>
      <c r="C308" s="30" t="s">
        <v>358</v>
      </c>
      <c r="D308" s="225"/>
      <c r="E308" s="30" t="s">
        <v>359</v>
      </c>
      <c r="F308" s="225"/>
      <c r="G308" s="225"/>
      <c r="H308" s="225"/>
      <c r="I308" s="225"/>
      <c r="J308" s="225"/>
      <c r="K308" s="30">
        <v>2</v>
      </c>
      <c r="L308" s="225"/>
      <c r="M308" s="30">
        <v>10</v>
      </c>
      <c r="N308" s="225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</row>
    <row r="309" spans="1:35" ht="12.75">
      <c r="A309" s="179" t="s">
        <v>350</v>
      </c>
      <c r="B309" s="317"/>
      <c r="C309" s="180" t="s">
        <v>132</v>
      </c>
      <c r="D309" s="181">
        <f>SUM(D310:D310)</f>
        <v>0</v>
      </c>
      <c r="E309" s="181">
        <v>1</v>
      </c>
      <c r="F309" s="181">
        <f>SUM(F310)</f>
        <v>4</v>
      </c>
      <c r="G309" s="181">
        <f aca="true" t="shared" si="42" ref="G309:AI309">SUM(G310:G310)</f>
        <v>4</v>
      </c>
      <c r="H309" s="181">
        <f t="shared" si="42"/>
        <v>40</v>
      </c>
      <c r="I309" s="181">
        <f t="shared" si="42"/>
        <v>0</v>
      </c>
      <c r="J309" s="181">
        <f t="shared" si="42"/>
        <v>0</v>
      </c>
      <c r="K309" s="181">
        <f t="shared" si="42"/>
        <v>0</v>
      </c>
      <c r="L309" s="181">
        <f t="shared" si="42"/>
        <v>0</v>
      </c>
      <c r="M309" s="181">
        <f t="shared" si="42"/>
        <v>0</v>
      </c>
      <c r="N309" s="181">
        <f t="shared" si="42"/>
        <v>0</v>
      </c>
      <c r="O309" s="181">
        <f t="shared" si="42"/>
        <v>0</v>
      </c>
      <c r="P309" s="181">
        <f t="shared" si="42"/>
        <v>1</v>
      </c>
      <c r="Q309" s="181">
        <f t="shared" si="42"/>
        <v>3</v>
      </c>
      <c r="R309" s="181">
        <f t="shared" si="42"/>
        <v>0</v>
      </c>
      <c r="S309" s="181">
        <f t="shared" si="42"/>
        <v>1</v>
      </c>
      <c r="T309" s="181">
        <f t="shared" si="42"/>
        <v>0</v>
      </c>
      <c r="U309" s="181">
        <f t="shared" si="42"/>
        <v>0</v>
      </c>
      <c r="V309" s="181">
        <f t="shared" si="42"/>
        <v>0</v>
      </c>
      <c r="W309" s="181">
        <f t="shared" si="42"/>
        <v>0</v>
      </c>
      <c r="X309" s="181">
        <f t="shared" si="42"/>
        <v>1</v>
      </c>
      <c r="Y309" s="181">
        <f t="shared" si="42"/>
        <v>0</v>
      </c>
      <c r="Z309" s="181">
        <f t="shared" si="42"/>
        <v>0</v>
      </c>
      <c r="AA309" s="181">
        <f t="shared" si="42"/>
        <v>0</v>
      </c>
      <c r="AB309" s="181">
        <f t="shared" si="42"/>
        <v>0</v>
      </c>
      <c r="AC309" s="181">
        <f t="shared" si="42"/>
        <v>10</v>
      </c>
      <c r="AD309" s="181">
        <f t="shared" si="42"/>
        <v>0</v>
      </c>
      <c r="AE309" s="181">
        <f t="shared" si="42"/>
        <v>0</v>
      </c>
      <c r="AF309" s="181">
        <f t="shared" si="42"/>
        <v>0</v>
      </c>
      <c r="AG309" s="181">
        <f t="shared" si="42"/>
        <v>0</v>
      </c>
      <c r="AH309" s="181">
        <f t="shared" si="42"/>
        <v>0</v>
      </c>
      <c r="AI309" s="181">
        <f t="shared" si="42"/>
        <v>0</v>
      </c>
    </row>
    <row r="310" spans="1:35" ht="12.75">
      <c r="A310" s="179" t="s">
        <v>350</v>
      </c>
      <c r="B310" s="318"/>
      <c r="C310" s="45" t="s">
        <v>360</v>
      </c>
      <c r="D310" s="15" t="s">
        <v>361</v>
      </c>
      <c r="E310" s="16" t="s">
        <v>359</v>
      </c>
      <c r="F310" s="14">
        <v>4</v>
      </c>
      <c r="G310" s="17">
        <v>4</v>
      </c>
      <c r="H310" s="17">
        <v>40</v>
      </c>
      <c r="I310" s="17"/>
      <c r="J310" s="17"/>
      <c r="K310" s="17"/>
      <c r="L310" s="17"/>
      <c r="M310" s="17"/>
      <c r="N310" s="17"/>
      <c r="O310" s="14"/>
      <c r="P310" s="17">
        <v>1</v>
      </c>
      <c r="Q310" s="17">
        <v>3</v>
      </c>
      <c r="R310" s="17"/>
      <c r="S310" s="17">
        <v>1</v>
      </c>
      <c r="T310" s="17"/>
      <c r="U310" s="17"/>
      <c r="V310" s="17"/>
      <c r="W310" s="17"/>
      <c r="X310" s="17">
        <v>1</v>
      </c>
      <c r="Y310" s="17"/>
      <c r="Z310" s="17"/>
      <c r="AA310" s="17"/>
      <c r="AB310" s="17"/>
      <c r="AC310" s="14">
        <v>10</v>
      </c>
      <c r="AD310" s="17"/>
      <c r="AE310" s="17"/>
      <c r="AF310" s="17"/>
      <c r="AG310" s="17"/>
      <c r="AH310" s="17"/>
      <c r="AI310" s="19"/>
    </row>
    <row r="311" spans="1:35" ht="12.75">
      <c r="A311" s="179" t="s">
        <v>350</v>
      </c>
      <c r="B311" s="317"/>
      <c r="C311" s="180" t="s">
        <v>119</v>
      </c>
      <c r="D311" s="181">
        <f>SUM(D312:D317)</f>
        <v>0</v>
      </c>
      <c r="E311" s="181">
        <v>6</v>
      </c>
      <c r="F311" s="181">
        <f aca="true" t="shared" si="43" ref="F311:AI311">SUM(F312:F317)</f>
        <v>6</v>
      </c>
      <c r="G311" s="181">
        <f t="shared" si="43"/>
        <v>0</v>
      </c>
      <c r="H311" s="181">
        <f t="shared" si="43"/>
        <v>0</v>
      </c>
      <c r="I311" s="181">
        <f t="shared" si="43"/>
        <v>0</v>
      </c>
      <c r="J311" s="181">
        <f t="shared" si="43"/>
        <v>0</v>
      </c>
      <c r="K311" s="181">
        <f t="shared" si="43"/>
        <v>0</v>
      </c>
      <c r="L311" s="181">
        <f t="shared" si="43"/>
        <v>0</v>
      </c>
      <c r="M311" s="181">
        <f t="shared" si="43"/>
        <v>0</v>
      </c>
      <c r="N311" s="181">
        <f t="shared" si="43"/>
        <v>0</v>
      </c>
      <c r="O311" s="181">
        <f t="shared" si="43"/>
        <v>0</v>
      </c>
      <c r="P311" s="181">
        <f t="shared" si="43"/>
        <v>0</v>
      </c>
      <c r="Q311" s="181">
        <f t="shared" si="43"/>
        <v>0</v>
      </c>
      <c r="R311" s="181">
        <f t="shared" si="43"/>
        <v>0</v>
      </c>
      <c r="S311" s="181">
        <f t="shared" si="43"/>
        <v>0</v>
      </c>
      <c r="T311" s="181">
        <f t="shared" si="43"/>
        <v>0</v>
      </c>
      <c r="U311" s="181">
        <f t="shared" si="43"/>
        <v>0</v>
      </c>
      <c r="V311" s="181">
        <f t="shared" si="43"/>
        <v>0</v>
      </c>
      <c r="W311" s="181">
        <f t="shared" si="43"/>
        <v>0</v>
      </c>
      <c r="X311" s="181">
        <f t="shared" si="43"/>
        <v>0</v>
      </c>
      <c r="Y311" s="181">
        <f t="shared" si="43"/>
        <v>0</v>
      </c>
      <c r="Z311" s="181">
        <f t="shared" si="43"/>
        <v>0</v>
      </c>
      <c r="AA311" s="181">
        <f t="shared" si="43"/>
        <v>0</v>
      </c>
      <c r="AB311" s="181">
        <f t="shared" si="43"/>
        <v>0</v>
      </c>
      <c r="AC311" s="181">
        <f t="shared" si="43"/>
        <v>18</v>
      </c>
      <c r="AD311" s="181">
        <f t="shared" si="43"/>
        <v>0</v>
      </c>
      <c r="AE311" s="181">
        <f t="shared" si="43"/>
        <v>0</v>
      </c>
      <c r="AF311" s="181">
        <f t="shared" si="43"/>
        <v>30</v>
      </c>
      <c r="AG311" s="181">
        <f t="shared" si="43"/>
        <v>0</v>
      </c>
      <c r="AH311" s="181">
        <f t="shared" si="43"/>
        <v>0</v>
      </c>
      <c r="AI311" s="181">
        <f t="shared" si="43"/>
        <v>0</v>
      </c>
    </row>
    <row r="312" spans="1:35" ht="12.75">
      <c r="A312" s="179" t="s">
        <v>350</v>
      </c>
      <c r="B312" s="318"/>
      <c r="C312" s="45" t="s">
        <v>362</v>
      </c>
      <c r="D312" s="15" t="s">
        <v>276</v>
      </c>
      <c r="E312" s="16" t="s">
        <v>359</v>
      </c>
      <c r="F312" s="14">
        <v>1</v>
      </c>
      <c r="G312" s="17"/>
      <c r="H312" s="17"/>
      <c r="I312" s="17"/>
      <c r="J312" s="17"/>
      <c r="K312" s="17"/>
      <c r="L312" s="17"/>
      <c r="M312" s="17"/>
      <c r="N312" s="17"/>
      <c r="O312" s="14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4">
        <v>3</v>
      </c>
      <c r="AD312" s="17"/>
      <c r="AE312" s="17"/>
      <c r="AF312" s="17">
        <v>5</v>
      </c>
      <c r="AG312" s="17"/>
      <c r="AH312" s="17"/>
      <c r="AI312" s="19"/>
    </row>
    <row r="313" spans="1:35" ht="12.75">
      <c r="A313" s="179" t="s">
        <v>350</v>
      </c>
      <c r="B313" s="318"/>
      <c r="C313" s="45" t="s">
        <v>363</v>
      </c>
      <c r="D313" s="15" t="s">
        <v>276</v>
      </c>
      <c r="E313" s="16" t="s">
        <v>359</v>
      </c>
      <c r="F313" s="14">
        <v>1</v>
      </c>
      <c r="G313" s="17"/>
      <c r="H313" s="17"/>
      <c r="I313" s="17"/>
      <c r="J313" s="17"/>
      <c r="K313" s="17"/>
      <c r="L313" s="17"/>
      <c r="M313" s="17"/>
      <c r="N313" s="17"/>
      <c r="O313" s="14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4">
        <v>3</v>
      </c>
      <c r="AD313" s="17"/>
      <c r="AE313" s="17"/>
      <c r="AF313" s="17">
        <v>5</v>
      </c>
      <c r="AG313" s="17"/>
      <c r="AH313" s="17"/>
      <c r="AI313" s="19"/>
    </row>
    <row r="314" spans="1:35" ht="12.75">
      <c r="A314" s="179" t="s">
        <v>350</v>
      </c>
      <c r="B314" s="318"/>
      <c r="C314" s="45" t="s">
        <v>364</v>
      </c>
      <c r="D314" s="15" t="s">
        <v>276</v>
      </c>
      <c r="E314" s="16" t="s">
        <v>359</v>
      </c>
      <c r="F314" s="14">
        <v>1</v>
      </c>
      <c r="G314" s="17"/>
      <c r="H314" s="17"/>
      <c r="I314" s="17"/>
      <c r="J314" s="17"/>
      <c r="K314" s="17"/>
      <c r="L314" s="17"/>
      <c r="M314" s="17"/>
      <c r="N314" s="17"/>
      <c r="O314" s="14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4">
        <v>3</v>
      </c>
      <c r="AD314" s="17"/>
      <c r="AE314" s="17"/>
      <c r="AF314" s="17">
        <v>5</v>
      </c>
      <c r="AG314" s="17"/>
      <c r="AH314" s="17"/>
      <c r="AI314" s="19"/>
    </row>
    <row r="315" spans="1:35" ht="12.75">
      <c r="A315" s="179" t="s">
        <v>350</v>
      </c>
      <c r="B315" s="318"/>
      <c r="C315" s="45" t="s">
        <v>365</v>
      </c>
      <c r="D315" s="15" t="s">
        <v>276</v>
      </c>
      <c r="E315" s="16" t="s">
        <v>359</v>
      </c>
      <c r="F315" s="14">
        <v>1</v>
      </c>
      <c r="G315" s="17"/>
      <c r="H315" s="17"/>
      <c r="I315" s="17"/>
      <c r="J315" s="17"/>
      <c r="K315" s="17"/>
      <c r="L315" s="17"/>
      <c r="M315" s="17"/>
      <c r="N315" s="17"/>
      <c r="O315" s="14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4">
        <v>3</v>
      </c>
      <c r="AD315" s="17"/>
      <c r="AE315" s="17"/>
      <c r="AF315" s="17">
        <v>5</v>
      </c>
      <c r="AG315" s="17"/>
      <c r="AH315" s="17"/>
      <c r="AI315" s="19"/>
    </row>
    <row r="316" spans="1:35" ht="12.75">
      <c r="A316" s="179" t="s">
        <v>350</v>
      </c>
      <c r="B316" s="318"/>
      <c r="C316" s="45" t="s">
        <v>366</v>
      </c>
      <c r="D316" s="15" t="s">
        <v>276</v>
      </c>
      <c r="E316" s="16" t="s">
        <v>359</v>
      </c>
      <c r="F316" s="14">
        <v>1</v>
      </c>
      <c r="G316" s="17"/>
      <c r="H316" s="17"/>
      <c r="I316" s="17"/>
      <c r="J316" s="17"/>
      <c r="K316" s="17"/>
      <c r="L316" s="17"/>
      <c r="M316" s="17"/>
      <c r="N316" s="17"/>
      <c r="O316" s="14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4">
        <v>3</v>
      </c>
      <c r="AD316" s="17"/>
      <c r="AE316" s="17"/>
      <c r="AF316" s="17">
        <v>5</v>
      </c>
      <c r="AG316" s="17"/>
      <c r="AH316" s="17"/>
      <c r="AI316" s="19"/>
    </row>
    <row r="317" spans="1:35" ht="12.75">
      <c r="A317" s="179" t="s">
        <v>350</v>
      </c>
      <c r="B317" s="318"/>
      <c r="C317" s="45" t="s">
        <v>367</v>
      </c>
      <c r="D317" s="15" t="s">
        <v>276</v>
      </c>
      <c r="E317" s="16" t="s">
        <v>359</v>
      </c>
      <c r="F317" s="14">
        <v>1</v>
      </c>
      <c r="G317" s="17"/>
      <c r="H317" s="17"/>
      <c r="I317" s="17"/>
      <c r="J317" s="17"/>
      <c r="K317" s="17"/>
      <c r="L317" s="17"/>
      <c r="M317" s="17"/>
      <c r="N317" s="17"/>
      <c r="O317" s="14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4">
        <v>3</v>
      </c>
      <c r="AD317" s="17"/>
      <c r="AE317" s="17"/>
      <c r="AF317" s="17">
        <v>5</v>
      </c>
      <c r="AG317" s="17"/>
      <c r="AH317" s="17"/>
      <c r="AI317" s="19"/>
    </row>
    <row r="318" spans="1:35" ht="12.75">
      <c r="A318" s="179" t="s">
        <v>350</v>
      </c>
      <c r="B318" s="317"/>
      <c r="C318" s="226" t="s">
        <v>241</v>
      </c>
      <c r="D318" s="184"/>
      <c r="E318" s="184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</row>
    <row r="319" spans="1:35" ht="12.75">
      <c r="A319" s="179" t="s">
        <v>350</v>
      </c>
      <c r="B319" s="317"/>
      <c r="C319" s="226" t="s">
        <v>243</v>
      </c>
      <c r="D319" s="181">
        <f>SUM(D320:D321)</f>
        <v>0</v>
      </c>
      <c r="E319" s="181">
        <v>2</v>
      </c>
      <c r="F319" s="181">
        <f aca="true" t="shared" si="44" ref="F319:AI319">SUM(F320:F321)</f>
        <v>0</v>
      </c>
      <c r="G319" s="181">
        <f t="shared" si="44"/>
        <v>0</v>
      </c>
      <c r="H319" s="181">
        <f t="shared" si="44"/>
        <v>0</v>
      </c>
      <c r="I319" s="181">
        <f t="shared" si="44"/>
        <v>0</v>
      </c>
      <c r="J319" s="181">
        <f t="shared" si="44"/>
        <v>0</v>
      </c>
      <c r="K319" s="181">
        <f t="shared" si="44"/>
        <v>0</v>
      </c>
      <c r="L319" s="181">
        <f t="shared" si="44"/>
        <v>0</v>
      </c>
      <c r="M319" s="181">
        <f t="shared" si="44"/>
        <v>0</v>
      </c>
      <c r="N319" s="181">
        <f t="shared" si="44"/>
        <v>0</v>
      </c>
      <c r="O319" s="181">
        <f t="shared" si="44"/>
        <v>0</v>
      </c>
      <c r="P319" s="181">
        <f t="shared" si="44"/>
        <v>0</v>
      </c>
      <c r="Q319" s="181">
        <f t="shared" si="44"/>
        <v>0</v>
      </c>
      <c r="R319" s="181">
        <f t="shared" si="44"/>
        <v>0</v>
      </c>
      <c r="S319" s="181">
        <f t="shared" si="44"/>
        <v>0</v>
      </c>
      <c r="T319" s="181">
        <f t="shared" si="44"/>
        <v>0</v>
      </c>
      <c r="U319" s="181">
        <f t="shared" si="44"/>
        <v>0</v>
      </c>
      <c r="V319" s="181">
        <f t="shared" si="44"/>
        <v>0</v>
      </c>
      <c r="W319" s="181">
        <f t="shared" si="44"/>
        <v>0</v>
      </c>
      <c r="X319" s="181">
        <f t="shared" si="44"/>
        <v>0</v>
      </c>
      <c r="Y319" s="181">
        <f t="shared" si="44"/>
        <v>0</v>
      </c>
      <c r="Z319" s="181">
        <f t="shared" si="44"/>
        <v>0</v>
      </c>
      <c r="AA319" s="181">
        <f t="shared" si="44"/>
        <v>0</v>
      </c>
      <c r="AB319" s="181">
        <f t="shared" si="44"/>
        <v>0</v>
      </c>
      <c r="AC319" s="181">
        <f t="shared" si="44"/>
        <v>2</v>
      </c>
      <c r="AD319" s="181">
        <f t="shared" si="44"/>
        <v>0</v>
      </c>
      <c r="AE319" s="181">
        <f t="shared" si="44"/>
        <v>0</v>
      </c>
      <c r="AF319" s="181">
        <f t="shared" si="44"/>
        <v>10</v>
      </c>
      <c r="AG319" s="181">
        <f t="shared" si="44"/>
        <v>0</v>
      </c>
      <c r="AH319" s="181">
        <f t="shared" si="44"/>
        <v>0</v>
      </c>
      <c r="AI319" s="181">
        <f t="shared" si="44"/>
        <v>0</v>
      </c>
    </row>
    <row r="320" spans="1:35" ht="12.75">
      <c r="A320" s="179" t="s">
        <v>350</v>
      </c>
      <c r="B320" s="318"/>
      <c r="C320" s="30" t="s">
        <v>368</v>
      </c>
      <c r="D320" s="15" t="s">
        <v>276</v>
      </c>
      <c r="E320" s="16" t="s">
        <v>353</v>
      </c>
      <c r="F320" s="14"/>
      <c r="G320" s="17"/>
      <c r="H320" s="17"/>
      <c r="I320" s="17"/>
      <c r="J320" s="17"/>
      <c r="K320" s="17"/>
      <c r="L320" s="17"/>
      <c r="M320" s="17"/>
      <c r="N320" s="17"/>
      <c r="O320" s="14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8"/>
      <c r="AC320" s="14">
        <v>1</v>
      </c>
      <c r="AD320" s="17"/>
      <c r="AE320" s="17"/>
      <c r="AF320" s="17">
        <v>5</v>
      </c>
      <c r="AG320" s="17"/>
      <c r="AH320" s="17"/>
      <c r="AI320" s="19"/>
    </row>
    <row r="321" spans="1:35" ht="12.75">
      <c r="A321" s="179" t="s">
        <v>350</v>
      </c>
      <c r="B321" s="318"/>
      <c r="C321" s="30" t="s">
        <v>369</v>
      </c>
      <c r="D321" s="15" t="s">
        <v>276</v>
      </c>
      <c r="E321" s="16" t="s">
        <v>353</v>
      </c>
      <c r="F321" s="14"/>
      <c r="G321" s="17"/>
      <c r="H321" s="17"/>
      <c r="I321" s="17"/>
      <c r="J321" s="17"/>
      <c r="K321" s="17"/>
      <c r="L321" s="17"/>
      <c r="M321" s="17"/>
      <c r="N321" s="17"/>
      <c r="O321" s="14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8"/>
      <c r="AC321" s="14">
        <v>1</v>
      </c>
      <c r="AD321" s="17"/>
      <c r="AE321" s="17"/>
      <c r="AF321" s="17">
        <v>5</v>
      </c>
      <c r="AG321" s="17"/>
      <c r="AH321" s="17"/>
      <c r="AI321" s="19"/>
    </row>
    <row r="322" spans="1:35" ht="12.75">
      <c r="A322" s="179" t="s">
        <v>350</v>
      </c>
      <c r="B322" s="317"/>
      <c r="C322" s="187" t="s">
        <v>370</v>
      </c>
      <c r="D322" s="14"/>
      <c r="E322" s="18">
        <v>3</v>
      </c>
      <c r="F322" s="14"/>
      <c r="G322" s="17"/>
      <c r="H322" s="17"/>
      <c r="I322" s="17"/>
      <c r="J322" s="17"/>
      <c r="K322" s="17"/>
      <c r="L322" s="17"/>
      <c r="M322" s="17"/>
      <c r="N322" s="17"/>
      <c r="O322" s="14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4"/>
      <c r="AD322" s="17"/>
      <c r="AE322" s="17"/>
      <c r="AF322" s="17"/>
      <c r="AG322" s="17"/>
      <c r="AH322" s="17"/>
      <c r="AI322" s="19"/>
    </row>
    <row r="323" spans="1:35" ht="12.75">
      <c r="A323" s="179" t="s">
        <v>350</v>
      </c>
      <c r="B323" s="318"/>
      <c r="C323" s="188" t="s">
        <v>348</v>
      </c>
      <c r="D323" s="54"/>
      <c r="E323" s="221">
        <v>5</v>
      </c>
      <c r="F323" s="54"/>
      <c r="G323" s="190"/>
      <c r="H323" s="190"/>
      <c r="I323" s="190"/>
      <c r="J323" s="190"/>
      <c r="K323" s="190"/>
      <c r="L323" s="190"/>
      <c r="M323" s="190"/>
      <c r="N323" s="190"/>
      <c r="O323" s="54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54"/>
      <c r="AD323" s="190"/>
      <c r="AE323" s="190"/>
      <c r="AF323" s="190"/>
      <c r="AG323" s="190"/>
      <c r="AH323" s="190"/>
      <c r="AI323" s="191"/>
    </row>
    <row r="324" spans="1:35" ht="25.5">
      <c r="A324" s="179" t="s">
        <v>350</v>
      </c>
      <c r="B324" s="318"/>
      <c r="C324" s="192" t="s">
        <v>371</v>
      </c>
      <c r="D324" s="73">
        <f>+D323</f>
        <v>0</v>
      </c>
      <c r="E324" s="189">
        <v>8</v>
      </c>
      <c r="F324" s="54"/>
      <c r="G324" s="190"/>
      <c r="H324" s="190"/>
      <c r="I324" s="190"/>
      <c r="J324" s="190"/>
      <c r="K324" s="190"/>
      <c r="L324" s="190"/>
      <c r="M324" s="190"/>
      <c r="N324" s="190"/>
      <c r="O324" s="54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0"/>
      <c r="AB324" s="190"/>
      <c r="AC324" s="54"/>
      <c r="AD324" s="190"/>
      <c r="AE324" s="190"/>
      <c r="AF324" s="190"/>
      <c r="AG324" s="190"/>
      <c r="AH324" s="190"/>
      <c r="AI324" s="191"/>
    </row>
    <row r="325" spans="1:35" ht="13.5" thickBot="1">
      <c r="A325" s="179" t="s">
        <v>350</v>
      </c>
      <c r="B325" s="319"/>
      <c r="C325" s="227" t="s">
        <v>263</v>
      </c>
      <c r="D325" s="228"/>
      <c r="E325" s="228">
        <f aca="true" t="shared" si="45" ref="E325:AI325">E299+E322+E323+E324</f>
        <v>33</v>
      </c>
      <c r="F325" s="228">
        <f t="shared" si="45"/>
        <v>11</v>
      </c>
      <c r="G325" s="228">
        <f t="shared" si="45"/>
        <v>10</v>
      </c>
      <c r="H325" s="228">
        <f t="shared" si="45"/>
        <v>66</v>
      </c>
      <c r="I325" s="228">
        <f t="shared" si="45"/>
        <v>0</v>
      </c>
      <c r="J325" s="228">
        <f t="shared" si="45"/>
        <v>0</v>
      </c>
      <c r="K325" s="228">
        <f t="shared" si="45"/>
        <v>4</v>
      </c>
      <c r="L325" s="228">
        <f t="shared" si="45"/>
        <v>0</v>
      </c>
      <c r="M325" s="228">
        <f t="shared" si="45"/>
        <v>20</v>
      </c>
      <c r="N325" s="228">
        <f t="shared" si="45"/>
        <v>0</v>
      </c>
      <c r="O325" s="228">
        <f t="shared" si="45"/>
        <v>0</v>
      </c>
      <c r="P325" s="228">
        <f t="shared" si="45"/>
        <v>1</v>
      </c>
      <c r="Q325" s="228">
        <f t="shared" si="45"/>
        <v>3</v>
      </c>
      <c r="R325" s="228">
        <f t="shared" si="45"/>
        <v>0</v>
      </c>
      <c r="S325" s="228">
        <f t="shared" si="45"/>
        <v>1</v>
      </c>
      <c r="T325" s="228">
        <f t="shared" si="45"/>
        <v>0</v>
      </c>
      <c r="U325" s="228">
        <f t="shared" si="45"/>
        <v>0</v>
      </c>
      <c r="V325" s="228">
        <f t="shared" si="45"/>
        <v>6</v>
      </c>
      <c r="W325" s="228">
        <f t="shared" si="45"/>
        <v>3</v>
      </c>
      <c r="X325" s="228">
        <f t="shared" si="45"/>
        <v>6</v>
      </c>
      <c r="Y325" s="228">
        <f t="shared" si="45"/>
        <v>0</v>
      </c>
      <c r="Z325" s="228">
        <f t="shared" si="45"/>
        <v>0</v>
      </c>
      <c r="AA325" s="228">
        <f t="shared" si="45"/>
        <v>0</v>
      </c>
      <c r="AB325" s="228">
        <f t="shared" si="45"/>
        <v>12</v>
      </c>
      <c r="AC325" s="228">
        <f t="shared" si="45"/>
        <v>26</v>
      </c>
      <c r="AD325" s="228">
        <f t="shared" si="45"/>
        <v>0</v>
      </c>
      <c r="AE325" s="228">
        <f t="shared" si="45"/>
        <v>0</v>
      </c>
      <c r="AF325" s="228">
        <f t="shared" si="45"/>
        <v>45</v>
      </c>
      <c r="AG325" s="228">
        <f t="shared" si="45"/>
        <v>0</v>
      </c>
      <c r="AH325" s="228">
        <f t="shared" si="45"/>
        <v>0</v>
      </c>
      <c r="AI325" s="228">
        <f t="shared" si="45"/>
        <v>0</v>
      </c>
    </row>
    <row r="327" spans="1:36" s="83" customFormat="1" ht="12.75">
      <c r="A327" s="229" t="s">
        <v>372</v>
      </c>
      <c r="B327" s="323"/>
      <c r="C327" s="80" t="s">
        <v>196</v>
      </c>
      <c r="D327" s="79"/>
      <c r="E327" s="79">
        <f aca="true" t="shared" si="46" ref="E327:AJ327">E328+E332+E346+E354+E356+E360</f>
        <v>39</v>
      </c>
      <c r="F327" s="79">
        <f t="shared" si="46"/>
        <v>11</v>
      </c>
      <c r="G327" s="79">
        <f t="shared" si="46"/>
        <v>31</v>
      </c>
      <c r="H327" s="79">
        <f t="shared" si="46"/>
        <v>175</v>
      </c>
      <c r="I327" s="79">
        <f t="shared" si="46"/>
        <v>0</v>
      </c>
      <c r="J327" s="79">
        <f t="shared" si="46"/>
        <v>0</v>
      </c>
      <c r="K327" s="79">
        <f t="shared" si="46"/>
        <v>0</v>
      </c>
      <c r="L327" s="79">
        <f t="shared" si="46"/>
        <v>20</v>
      </c>
      <c r="M327" s="79">
        <f t="shared" si="46"/>
        <v>0</v>
      </c>
      <c r="N327" s="79">
        <f t="shared" si="46"/>
        <v>0</v>
      </c>
      <c r="O327" s="79">
        <f t="shared" si="46"/>
        <v>8</v>
      </c>
      <c r="P327" s="79">
        <f t="shared" si="46"/>
        <v>14</v>
      </c>
      <c r="Q327" s="79">
        <f t="shared" si="46"/>
        <v>21</v>
      </c>
      <c r="R327" s="79">
        <f t="shared" si="46"/>
        <v>0</v>
      </c>
      <c r="S327" s="79">
        <f t="shared" si="46"/>
        <v>14</v>
      </c>
      <c r="T327" s="79">
        <f t="shared" si="46"/>
        <v>3</v>
      </c>
      <c r="U327" s="79">
        <f t="shared" si="46"/>
        <v>0</v>
      </c>
      <c r="V327" s="79">
        <f t="shared" si="46"/>
        <v>0</v>
      </c>
      <c r="W327" s="79">
        <f t="shared" si="46"/>
        <v>7</v>
      </c>
      <c r="X327" s="79">
        <f t="shared" si="46"/>
        <v>9</v>
      </c>
      <c r="Y327" s="79">
        <f t="shared" si="46"/>
        <v>0</v>
      </c>
      <c r="Z327" s="79">
        <f t="shared" si="46"/>
        <v>0</v>
      </c>
      <c r="AA327" s="79">
        <f t="shared" si="46"/>
        <v>2</v>
      </c>
      <c r="AB327" s="79">
        <f t="shared" si="46"/>
        <v>0</v>
      </c>
      <c r="AC327" s="79">
        <f t="shared" si="46"/>
        <v>12</v>
      </c>
      <c r="AD327" s="79">
        <f t="shared" si="46"/>
        <v>7</v>
      </c>
      <c r="AE327" s="79">
        <f t="shared" si="46"/>
        <v>0</v>
      </c>
      <c r="AF327" s="79">
        <f t="shared" si="46"/>
        <v>12</v>
      </c>
      <c r="AG327" s="79">
        <f t="shared" si="46"/>
        <v>0</v>
      </c>
      <c r="AH327" s="79">
        <f t="shared" si="46"/>
        <v>0</v>
      </c>
      <c r="AI327" s="79">
        <f t="shared" si="46"/>
        <v>7</v>
      </c>
      <c r="AJ327" s="79">
        <f t="shared" si="46"/>
        <v>0</v>
      </c>
    </row>
    <row r="328" spans="1:36" ht="12.75">
      <c r="A328" s="230" t="s">
        <v>372</v>
      </c>
      <c r="B328" s="324"/>
      <c r="C328" s="231" t="s">
        <v>197</v>
      </c>
      <c r="D328" s="88"/>
      <c r="E328" s="88">
        <v>3</v>
      </c>
      <c r="F328" s="88">
        <f aca="true" t="shared" si="47" ref="F328:AJ328">SUM(F329:F331)</f>
        <v>4</v>
      </c>
      <c r="G328" s="88">
        <f t="shared" si="47"/>
        <v>3</v>
      </c>
      <c r="H328" s="88">
        <f t="shared" si="47"/>
        <v>35</v>
      </c>
      <c r="I328" s="88">
        <f t="shared" si="47"/>
        <v>0</v>
      </c>
      <c r="J328" s="88">
        <f t="shared" si="47"/>
        <v>0</v>
      </c>
      <c r="K328" s="88">
        <f t="shared" si="47"/>
        <v>0</v>
      </c>
      <c r="L328" s="88">
        <f t="shared" si="47"/>
        <v>0</v>
      </c>
      <c r="M328" s="88">
        <f t="shared" si="47"/>
        <v>0</v>
      </c>
      <c r="N328" s="88">
        <f t="shared" si="47"/>
        <v>0</v>
      </c>
      <c r="O328" s="88">
        <f t="shared" si="47"/>
        <v>1</v>
      </c>
      <c r="P328" s="88">
        <f t="shared" si="47"/>
        <v>0</v>
      </c>
      <c r="Q328" s="88">
        <f t="shared" si="47"/>
        <v>0</v>
      </c>
      <c r="R328" s="88">
        <f t="shared" si="47"/>
        <v>0</v>
      </c>
      <c r="S328" s="88">
        <f t="shared" si="47"/>
        <v>0</v>
      </c>
      <c r="T328" s="88">
        <f t="shared" si="47"/>
        <v>3</v>
      </c>
      <c r="U328" s="88">
        <f t="shared" si="47"/>
        <v>0</v>
      </c>
      <c r="V328" s="88">
        <f t="shared" si="47"/>
        <v>0</v>
      </c>
      <c r="W328" s="88">
        <f t="shared" si="47"/>
        <v>0</v>
      </c>
      <c r="X328" s="88">
        <f t="shared" si="47"/>
        <v>2</v>
      </c>
      <c r="Y328" s="88">
        <f t="shared" si="47"/>
        <v>0</v>
      </c>
      <c r="Z328" s="88">
        <f t="shared" si="47"/>
        <v>0</v>
      </c>
      <c r="AA328" s="88">
        <f t="shared" si="47"/>
        <v>2</v>
      </c>
      <c r="AB328" s="88">
        <f t="shared" si="47"/>
        <v>0</v>
      </c>
      <c r="AC328" s="88">
        <f t="shared" si="47"/>
        <v>4</v>
      </c>
      <c r="AD328" s="88">
        <f t="shared" si="47"/>
        <v>0</v>
      </c>
      <c r="AE328" s="88">
        <f t="shared" si="47"/>
        <v>0</v>
      </c>
      <c r="AF328" s="88">
        <f t="shared" si="47"/>
        <v>4</v>
      </c>
      <c r="AG328" s="88">
        <f t="shared" si="47"/>
        <v>0</v>
      </c>
      <c r="AH328" s="88">
        <f t="shared" si="47"/>
        <v>0</v>
      </c>
      <c r="AI328" s="88">
        <f t="shared" si="47"/>
        <v>0</v>
      </c>
      <c r="AJ328" s="88">
        <f t="shared" si="47"/>
        <v>0</v>
      </c>
    </row>
    <row r="329" spans="1:36" ht="14.25">
      <c r="A329" s="230" t="s">
        <v>372</v>
      </c>
      <c r="B329" s="325"/>
      <c r="C329" s="232" t="s">
        <v>373</v>
      </c>
      <c r="D329" s="233" t="s">
        <v>374</v>
      </c>
      <c r="E329" s="233" t="s">
        <v>375</v>
      </c>
      <c r="F329" s="234">
        <v>2</v>
      </c>
      <c r="G329" s="304"/>
      <c r="H329" s="308">
        <v>20</v>
      </c>
      <c r="I329" s="304"/>
      <c r="J329" s="304"/>
      <c r="K329" s="304"/>
      <c r="L329" s="304"/>
      <c r="M329" s="304"/>
      <c r="N329" s="304"/>
      <c r="O329" s="309"/>
      <c r="P329" s="304"/>
      <c r="Q329" s="304"/>
      <c r="R329" s="304"/>
      <c r="S329" s="304"/>
      <c r="T329" s="308">
        <v>3</v>
      </c>
      <c r="U329" s="304"/>
      <c r="V329" s="304"/>
      <c r="W329" s="304"/>
      <c r="X329" s="308">
        <v>1</v>
      </c>
      <c r="Y329" s="304"/>
      <c r="Z329" s="304"/>
      <c r="AA329" s="308"/>
      <c r="AB329" s="304"/>
      <c r="AC329" s="310">
        <v>2</v>
      </c>
      <c r="AD329" s="304"/>
      <c r="AE329" s="304"/>
      <c r="AF329" s="308">
        <v>2</v>
      </c>
      <c r="AG329" s="304"/>
      <c r="AH329" s="304"/>
      <c r="AI329" s="304"/>
      <c r="AJ329" s="307"/>
    </row>
    <row r="330" spans="1:36" ht="12.75">
      <c r="A330" s="230" t="s">
        <v>372</v>
      </c>
      <c r="B330" s="325"/>
      <c r="C330" s="232" t="s">
        <v>376</v>
      </c>
      <c r="D330" s="233" t="s">
        <v>374</v>
      </c>
      <c r="E330" s="233" t="s">
        <v>375</v>
      </c>
      <c r="F330" s="234">
        <v>1</v>
      </c>
      <c r="G330" s="304"/>
      <c r="H330" s="308">
        <v>5</v>
      </c>
      <c r="I330" s="304"/>
      <c r="J330" s="304"/>
      <c r="K330" s="304"/>
      <c r="L330" s="304"/>
      <c r="M330" s="304"/>
      <c r="N330" s="304"/>
      <c r="O330" s="309"/>
      <c r="P330" s="304"/>
      <c r="Q330" s="304"/>
      <c r="R330" s="304"/>
      <c r="S330" s="304"/>
      <c r="T330" s="308"/>
      <c r="U330" s="304"/>
      <c r="V330" s="304"/>
      <c r="W330" s="304"/>
      <c r="X330" s="308"/>
      <c r="Y330" s="304"/>
      <c r="Z330" s="304"/>
      <c r="AA330" s="308">
        <v>2</v>
      </c>
      <c r="AB330" s="304"/>
      <c r="AC330" s="310">
        <v>1</v>
      </c>
      <c r="AD330" s="304"/>
      <c r="AE330" s="304"/>
      <c r="AF330" s="308">
        <v>1</v>
      </c>
      <c r="AG330" s="304"/>
      <c r="AH330" s="304"/>
      <c r="AI330" s="304"/>
      <c r="AJ330" s="307"/>
    </row>
    <row r="331" spans="1:36" ht="14.25">
      <c r="A331" s="230" t="s">
        <v>372</v>
      </c>
      <c r="B331" s="325"/>
      <c r="C331" s="232" t="s">
        <v>377</v>
      </c>
      <c r="D331" s="233" t="s">
        <v>374</v>
      </c>
      <c r="E331" s="233" t="s">
        <v>375</v>
      </c>
      <c r="F331" s="234">
        <v>1</v>
      </c>
      <c r="G331" s="311">
        <v>3</v>
      </c>
      <c r="H331" s="311">
        <v>10</v>
      </c>
      <c r="I331" s="304"/>
      <c r="J331" s="304"/>
      <c r="K331" s="304"/>
      <c r="L331" s="304"/>
      <c r="M331" s="304"/>
      <c r="N331" s="304"/>
      <c r="O331" s="310">
        <v>1</v>
      </c>
      <c r="P331" s="304"/>
      <c r="Q331" s="304"/>
      <c r="R331" s="304"/>
      <c r="S331" s="304"/>
      <c r="T331" s="311"/>
      <c r="U331" s="304"/>
      <c r="V331" s="304"/>
      <c r="W331" s="304"/>
      <c r="X331" s="311">
        <v>1</v>
      </c>
      <c r="Y331" s="304"/>
      <c r="Z331" s="304"/>
      <c r="AA331" s="311"/>
      <c r="AB331" s="304"/>
      <c r="AC331" s="310">
        <v>1</v>
      </c>
      <c r="AD331" s="304"/>
      <c r="AE331" s="304"/>
      <c r="AF331" s="311">
        <v>1</v>
      </c>
      <c r="AG331" s="304"/>
      <c r="AH331" s="304"/>
      <c r="AI331" s="304"/>
      <c r="AJ331" s="307"/>
    </row>
    <row r="332" spans="1:36" ht="12.75">
      <c r="A332" s="230" t="s">
        <v>372</v>
      </c>
      <c r="B332" s="324"/>
      <c r="C332" s="231" t="s">
        <v>57</v>
      </c>
      <c r="D332" s="88"/>
      <c r="E332" s="88">
        <v>13</v>
      </c>
      <c r="F332" s="88">
        <f aca="true" t="shared" si="48" ref="F332:AJ332">SUM(F333:F345)</f>
        <v>0</v>
      </c>
      <c r="G332" s="88">
        <f t="shared" si="48"/>
        <v>0</v>
      </c>
      <c r="H332" s="88">
        <f t="shared" si="48"/>
        <v>0</v>
      </c>
      <c r="I332" s="88">
        <f t="shared" si="48"/>
        <v>0</v>
      </c>
      <c r="J332" s="88">
        <f t="shared" si="48"/>
        <v>0</v>
      </c>
      <c r="K332" s="88">
        <f t="shared" si="48"/>
        <v>0</v>
      </c>
      <c r="L332" s="88">
        <f t="shared" si="48"/>
        <v>13</v>
      </c>
      <c r="M332" s="88">
        <f t="shared" si="48"/>
        <v>0</v>
      </c>
      <c r="N332" s="88">
        <f t="shared" si="48"/>
        <v>0</v>
      </c>
      <c r="O332" s="88">
        <f t="shared" si="48"/>
        <v>0</v>
      </c>
      <c r="P332" s="88">
        <f t="shared" si="48"/>
        <v>0</v>
      </c>
      <c r="Q332" s="88">
        <f t="shared" si="48"/>
        <v>0</v>
      </c>
      <c r="R332" s="88">
        <f t="shared" si="48"/>
        <v>0</v>
      </c>
      <c r="S332" s="88">
        <f t="shared" si="48"/>
        <v>0</v>
      </c>
      <c r="T332" s="88">
        <f t="shared" si="48"/>
        <v>0</v>
      </c>
      <c r="U332" s="88">
        <f t="shared" si="48"/>
        <v>0</v>
      </c>
      <c r="V332" s="88">
        <f t="shared" si="48"/>
        <v>0</v>
      </c>
      <c r="W332" s="88">
        <f t="shared" si="48"/>
        <v>0</v>
      </c>
      <c r="X332" s="88">
        <f t="shared" si="48"/>
        <v>0</v>
      </c>
      <c r="Y332" s="88">
        <f t="shared" si="48"/>
        <v>0</v>
      </c>
      <c r="Z332" s="88">
        <f t="shared" si="48"/>
        <v>0</v>
      </c>
      <c r="AA332" s="88">
        <f t="shared" si="48"/>
        <v>0</v>
      </c>
      <c r="AB332" s="88">
        <f t="shared" si="48"/>
        <v>0</v>
      </c>
      <c r="AC332" s="88">
        <f t="shared" si="48"/>
        <v>0</v>
      </c>
      <c r="AD332" s="88">
        <f t="shared" si="48"/>
        <v>0</v>
      </c>
      <c r="AE332" s="88">
        <f t="shared" si="48"/>
        <v>0</v>
      </c>
      <c r="AF332" s="88">
        <f t="shared" si="48"/>
        <v>0</v>
      </c>
      <c r="AG332" s="88">
        <f t="shared" si="48"/>
        <v>0</v>
      </c>
      <c r="AH332" s="88">
        <f t="shared" si="48"/>
        <v>0</v>
      </c>
      <c r="AI332" s="88">
        <f t="shared" si="48"/>
        <v>0</v>
      </c>
      <c r="AJ332" s="88">
        <f t="shared" si="48"/>
        <v>0</v>
      </c>
    </row>
    <row r="333" spans="1:36" ht="12.75">
      <c r="A333" s="230" t="s">
        <v>372</v>
      </c>
      <c r="B333" s="325"/>
      <c r="C333" s="238" t="s">
        <v>378</v>
      </c>
      <c r="D333" s="233" t="s">
        <v>374</v>
      </c>
      <c r="E333" s="239" t="s">
        <v>379</v>
      </c>
      <c r="F333" s="240"/>
      <c r="G333" s="304"/>
      <c r="H333" s="304"/>
      <c r="I333" s="305"/>
      <c r="J333" s="304"/>
      <c r="K333" s="305"/>
      <c r="L333" s="305">
        <v>1</v>
      </c>
      <c r="M333" s="305"/>
      <c r="N333" s="304"/>
      <c r="O333" s="306"/>
      <c r="P333" s="304"/>
      <c r="Q333" s="304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6"/>
      <c r="AD333" s="304"/>
      <c r="AE333" s="304"/>
      <c r="AF333" s="305"/>
      <c r="AG333" s="304"/>
      <c r="AH333" s="304"/>
      <c r="AI333" s="304"/>
      <c r="AJ333" s="307"/>
    </row>
    <row r="334" spans="1:36" ht="12.75">
      <c r="A334" s="230" t="s">
        <v>372</v>
      </c>
      <c r="B334" s="325"/>
      <c r="C334" s="238" t="s">
        <v>380</v>
      </c>
      <c r="D334" s="233" t="s">
        <v>374</v>
      </c>
      <c r="E334" s="239" t="s">
        <v>379</v>
      </c>
      <c r="F334" s="240"/>
      <c r="G334" s="304"/>
      <c r="H334" s="304"/>
      <c r="I334" s="305"/>
      <c r="J334" s="304"/>
      <c r="K334" s="305"/>
      <c r="L334" s="305">
        <v>1</v>
      </c>
      <c r="M334" s="305"/>
      <c r="N334" s="304"/>
      <c r="O334" s="306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6"/>
      <c r="AD334" s="304"/>
      <c r="AE334" s="304"/>
      <c r="AF334" s="305"/>
      <c r="AG334" s="304"/>
      <c r="AH334" s="304"/>
      <c r="AI334" s="304"/>
      <c r="AJ334" s="307"/>
    </row>
    <row r="335" spans="1:36" ht="12.75">
      <c r="A335" s="230" t="s">
        <v>372</v>
      </c>
      <c r="B335" s="325"/>
      <c r="C335" s="238" t="s">
        <v>381</v>
      </c>
      <c r="D335" s="233" t="s">
        <v>374</v>
      </c>
      <c r="E335" s="239" t="s">
        <v>379</v>
      </c>
      <c r="F335" s="240"/>
      <c r="G335" s="304"/>
      <c r="H335" s="304"/>
      <c r="I335" s="305"/>
      <c r="J335" s="304"/>
      <c r="K335" s="305"/>
      <c r="L335" s="305">
        <v>1</v>
      </c>
      <c r="M335" s="305"/>
      <c r="N335" s="304"/>
      <c r="O335" s="306"/>
      <c r="P335" s="304"/>
      <c r="Q335" s="304"/>
      <c r="R335" s="304"/>
      <c r="S335" s="304"/>
      <c r="T335" s="304"/>
      <c r="U335" s="304"/>
      <c r="V335" s="304"/>
      <c r="W335" s="304"/>
      <c r="X335" s="304"/>
      <c r="Y335" s="304"/>
      <c r="Z335" s="304"/>
      <c r="AA335" s="304"/>
      <c r="AB335" s="304"/>
      <c r="AC335" s="306"/>
      <c r="AD335" s="304"/>
      <c r="AE335" s="304"/>
      <c r="AF335" s="305"/>
      <c r="AG335" s="304"/>
      <c r="AH335" s="304"/>
      <c r="AI335" s="304"/>
      <c r="AJ335" s="307"/>
    </row>
    <row r="336" spans="1:36" ht="12.75">
      <c r="A336" s="230" t="s">
        <v>372</v>
      </c>
      <c r="B336" s="325"/>
      <c r="C336" s="238" t="s">
        <v>382</v>
      </c>
      <c r="D336" s="233" t="s">
        <v>374</v>
      </c>
      <c r="E336" s="239" t="s">
        <v>379</v>
      </c>
      <c r="F336" s="240"/>
      <c r="G336" s="304"/>
      <c r="H336" s="304"/>
      <c r="I336" s="305"/>
      <c r="J336" s="304"/>
      <c r="K336" s="305"/>
      <c r="L336" s="305">
        <v>1</v>
      </c>
      <c r="M336" s="305"/>
      <c r="N336" s="304"/>
      <c r="O336" s="306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306"/>
      <c r="AD336" s="304"/>
      <c r="AE336" s="304"/>
      <c r="AF336" s="305"/>
      <c r="AG336" s="304"/>
      <c r="AH336" s="304"/>
      <c r="AI336" s="304"/>
      <c r="AJ336" s="307"/>
    </row>
    <row r="337" spans="1:36" ht="12.75">
      <c r="A337" s="230" t="s">
        <v>372</v>
      </c>
      <c r="B337" s="325"/>
      <c r="C337" s="238" t="s">
        <v>383</v>
      </c>
      <c r="D337" s="233" t="s">
        <v>374</v>
      </c>
      <c r="E337" s="239" t="s">
        <v>379</v>
      </c>
      <c r="F337" s="240"/>
      <c r="G337" s="304"/>
      <c r="H337" s="304"/>
      <c r="I337" s="305"/>
      <c r="J337" s="304"/>
      <c r="K337" s="305"/>
      <c r="L337" s="305">
        <v>1</v>
      </c>
      <c r="M337" s="305"/>
      <c r="N337" s="304"/>
      <c r="O337" s="306"/>
      <c r="P337" s="304"/>
      <c r="Q337" s="304"/>
      <c r="R337" s="304"/>
      <c r="S337" s="304"/>
      <c r="T337" s="304"/>
      <c r="U337" s="304"/>
      <c r="V337" s="304"/>
      <c r="W337" s="304"/>
      <c r="X337" s="304"/>
      <c r="Y337" s="304"/>
      <c r="Z337" s="304"/>
      <c r="AA337" s="304"/>
      <c r="AB337" s="304"/>
      <c r="AC337" s="306"/>
      <c r="AD337" s="304"/>
      <c r="AE337" s="304"/>
      <c r="AF337" s="305"/>
      <c r="AG337" s="304"/>
      <c r="AH337" s="304"/>
      <c r="AI337" s="304"/>
      <c r="AJ337" s="307"/>
    </row>
    <row r="338" spans="1:36" ht="12.75">
      <c r="A338" s="230" t="s">
        <v>372</v>
      </c>
      <c r="B338" s="325"/>
      <c r="C338" s="238" t="s">
        <v>384</v>
      </c>
      <c r="D338" s="233" t="s">
        <v>374</v>
      </c>
      <c r="E338" s="239" t="s">
        <v>379</v>
      </c>
      <c r="F338" s="240"/>
      <c r="G338" s="304"/>
      <c r="H338" s="304"/>
      <c r="I338" s="305"/>
      <c r="J338" s="304"/>
      <c r="K338" s="305"/>
      <c r="L338" s="305">
        <v>1</v>
      </c>
      <c r="M338" s="305"/>
      <c r="N338" s="304"/>
      <c r="O338" s="306"/>
      <c r="P338" s="304"/>
      <c r="Q338" s="304"/>
      <c r="R338" s="304"/>
      <c r="S338" s="304"/>
      <c r="T338" s="304"/>
      <c r="U338" s="304"/>
      <c r="V338" s="304"/>
      <c r="W338" s="304"/>
      <c r="X338" s="304"/>
      <c r="Y338" s="304"/>
      <c r="Z338" s="304"/>
      <c r="AA338" s="304"/>
      <c r="AB338" s="304"/>
      <c r="AC338" s="306"/>
      <c r="AD338" s="304"/>
      <c r="AE338" s="304"/>
      <c r="AF338" s="305"/>
      <c r="AG338" s="304"/>
      <c r="AH338" s="304"/>
      <c r="AI338" s="304"/>
      <c r="AJ338" s="307"/>
    </row>
    <row r="339" spans="1:36" ht="12.75">
      <c r="A339" s="230" t="s">
        <v>372</v>
      </c>
      <c r="B339" s="325"/>
      <c r="C339" s="238" t="s">
        <v>385</v>
      </c>
      <c r="D339" s="233" t="s">
        <v>374</v>
      </c>
      <c r="E339" s="239" t="s">
        <v>379</v>
      </c>
      <c r="F339" s="240"/>
      <c r="G339" s="304"/>
      <c r="H339" s="304"/>
      <c r="I339" s="305"/>
      <c r="J339" s="304"/>
      <c r="K339" s="305"/>
      <c r="L339" s="305">
        <v>1</v>
      </c>
      <c r="M339" s="305"/>
      <c r="N339" s="304"/>
      <c r="O339" s="306"/>
      <c r="P339" s="304"/>
      <c r="Q339" s="304"/>
      <c r="R339" s="304"/>
      <c r="S339" s="304"/>
      <c r="T339" s="304"/>
      <c r="U339" s="304"/>
      <c r="V339" s="304"/>
      <c r="W339" s="304"/>
      <c r="X339" s="304"/>
      <c r="Y339" s="304"/>
      <c r="Z339" s="304"/>
      <c r="AA339" s="304"/>
      <c r="AB339" s="304"/>
      <c r="AC339" s="306"/>
      <c r="AD339" s="304"/>
      <c r="AE339" s="304"/>
      <c r="AF339" s="305"/>
      <c r="AG339" s="304"/>
      <c r="AH339" s="304"/>
      <c r="AI339" s="304"/>
      <c r="AJ339" s="307"/>
    </row>
    <row r="340" spans="1:36" ht="12.75">
      <c r="A340" s="230" t="s">
        <v>372</v>
      </c>
      <c r="B340" s="325"/>
      <c r="C340" s="238" t="s">
        <v>386</v>
      </c>
      <c r="D340" s="233" t="s">
        <v>374</v>
      </c>
      <c r="E340" s="239" t="s">
        <v>379</v>
      </c>
      <c r="F340" s="240"/>
      <c r="G340" s="304"/>
      <c r="H340" s="304"/>
      <c r="I340" s="305"/>
      <c r="J340" s="304"/>
      <c r="K340" s="305"/>
      <c r="L340" s="305">
        <v>1</v>
      </c>
      <c r="M340" s="305"/>
      <c r="N340" s="304"/>
      <c r="O340" s="306"/>
      <c r="P340" s="304"/>
      <c r="Q340" s="304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4"/>
      <c r="AC340" s="306"/>
      <c r="AD340" s="304"/>
      <c r="AE340" s="304"/>
      <c r="AF340" s="305"/>
      <c r="AG340" s="304"/>
      <c r="AH340" s="304"/>
      <c r="AI340" s="304"/>
      <c r="AJ340" s="307"/>
    </row>
    <row r="341" spans="1:36" ht="12.75">
      <c r="A341" s="230" t="s">
        <v>372</v>
      </c>
      <c r="B341" s="325"/>
      <c r="C341" s="238" t="s">
        <v>387</v>
      </c>
      <c r="D341" s="233" t="s">
        <v>374</v>
      </c>
      <c r="E341" s="239" t="s">
        <v>379</v>
      </c>
      <c r="F341" s="240"/>
      <c r="G341" s="304"/>
      <c r="H341" s="304"/>
      <c r="I341" s="305"/>
      <c r="J341" s="304"/>
      <c r="K341" s="305"/>
      <c r="L341" s="305">
        <v>1</v>
      </c>
      <c r="M341" s="305"/>
      <c r="N341" s="304"/>
      <c r="O341" s="306"/>
      <c r="P341" s="304"/>
      <c r="Q341" s="304"/>
      <c r="R341" s="304"/>
      <c r="S341" s="304"/>
      <c r="T341" s="304"/>
      <c r="U341" s="304"/>
      <c r="V341" s="304"/>
      <c r="W341" s="304"/>
      <c r="X341" s="304"/>
      <c r="Y341" s="304"/>
      <c r="Z341" s="304"/>
      <c r="AA341" s="304"/>
      <c r="AB341" s="304"/>
      <c r="AC341" s="306"/>
      <c r="AD341" s="304"/>
      <c r="AE341" s="304"/>
      <c r="AF341" s="305"/>
      <c r="AG341" s="304"/>
      <c r="AH341" s="304"/>
      <c r="AI341" s="304"/>
      <c r="AJ341" s="307"/>
    </row>
    <row r="342" spans="1:36" ht="12.75">
      <c r="A342" s="230" t="s">
        <v>372</v>
      </c>
      <c r="B342" s="325"/>
      <c r="C342" s="238" t="s">
        <v>388</v>
      </c>
      <c r="D342" s="233" t="s">
        <v>374</v>
      </c>
      <c r="E342" s="239" t="s">
        <v>379</v>
      </c>
      <c r="F342" s="240"/>
      <c r="G342" s="304"/>
      <c r="H342" s="304"/>
      <c r="I342" s="305"/>
      <c r="J342" s="304"/>
      <c r="K342" s="305"/>
      <c r="L342" s="305">
        <v>1</v>
      </c>
      <c r="M342" s="305"/>
      <c r="N342" s="304"/>
      <c r="O342" s="306"/>
      <c r="P342" s="304"/>
      <c r="Q342" s="304"/>
      <c r="R342" s="304"/>
      <c r="S342" s="304"/>
      <c r="T342" s="304"/>
      <c r="U342" s="304"/>
      <c r="V342" s="304"/>
      <c r="W342" s="304"/>
      <c r="X342" s="304"/>
      <c r="Y342" s="304"/>
      <c r="Z342" s="304"/>
      <c r="AA342" s="304"/>
      <c r="AB342" s="304"/>
      <c r="AC342" s="306"/>
      <c r="AD342" s="304"/>
      <c r="AE342" s="304"/>
      <c r="AF342" s="305"/>
      <c r="AG342" s="304"/>
      <c r="AH342" s="304"/>
      <c r="AI342" s="304"/>
      <c r="AJ342" s="307"/>
    </row>
    <row r="343" spans="1:36" ht="12.75">
      <c r="A343" s="230" t="s">
        <v>372</v>
      </c>
      <c r="B343" s="325"/>
      <c r="C343" s="238" t="s">
        <v>389</v>
      </c>
      <c r="D343" s="233" t="s">
        <v>374</v>
      </c>
      <c r="E343" s="239" t="s">
        <v>379</v>
      </c>
      <c r="F343" s="240"/>
      <c r="G343" s="304"/>
      <c r="H343" s="304"/>
      <c r="I343" s="305"/>
      <c r="J343" s="304"/>
      <c r="K343" s="305"/>
      <c r="L343" s="305">
        <v>1</v>
      </c>
      <c r="M343" s="305"/>
      <c r="N343" s="304"/>
      <c r="O343" s="306"/>
      <c r="P343" s="304"/>
      <c r="Q343" s="304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  <c r="AC343" s="306"/>
      <c r="AD343" s="304"/>
      <c r="AE343" s="304"/>
      <c r="AF343" s="305"/>
      <c r="AG343" s="304"/>
      <c r="AH343" s="304"/>
      <c r="AI343" s="304"/>
      <c r="AJ343" s="307"/>
    </row>
    <row r="344" spans="1:36" ht="12.75">
      <c r="A344" s="230" t="s">
        <v>372</v>
      </c>
      <c r="B344" s="325"/>
      <c r="C344" s="238" t="s">
        <v>390</v>
      </c>
      <c r="D344" s="233" t="s">
        <v>374</v>
      </c>
      <c r="E344" s="239" t="s">
        <v>379</v>
      </c>
      <c r="F344" s="240"/>
      <c r="G344" s="304"/>
      <c r="H344" s="304"/>
      <c r="I344" s="305"/>
      <c r="J344" s="304"/>
      <c r="K344" s="305"/>
      <c r="L344" s="305">
        <v>1</v>
      </c>
      <c r="M344" s="305"/>
      <c r="N344" s="304"/>
      <c r="O344" s="306"/>
      <c r="P344" s="304"/>
      <c r="Q344" s="304"/>
      <c r="R344" s="304"/>
      <c r="S344" s="304"/>
      <c r="T344" s="304"/>
      <c r="U344" s="304"/>
      <c r="V344" s="304"/>
      <c r="W344" s="304"/>
      <c r="X344" s="304"/>
      <c r="Y344" s="304"/>
      <c r="Z344" s="304"/>
      <c r="AA344" s="304"/>
      <c r="AB344" s="304"/>
      <c r="AC344" s="306"/>
      <c r="AD344" s="304"/>
      <c r="AE344" s="304"/>
      <c r="AF344" s="305"/>
      <c r="AG344" s="304"/>
      <c r="AH344" s="304"/>
      <c r="AI344" s="304"/>
      <c r="AJ344" s="307"/>
    </row>
    <row r="345" spans="1:36" ht="12.75">
      <c r="A345" s="230" t="s">
        <v>372</v>
      </c>
      <c r="B345" s="325"/>
      <c r="C345" s="238" t="s">
        <v>391</v>
      </c>
      <c r="D345" s="233" t="s">
        <v>374</v>
      </c>
      <c r="E345" s="239" t="s">
        <v>379</v>
      </c>
      <c r="F345" s="240"/>
      <c r="G345" s="304"/>
      <c r="H345" s="304"/>
      <c r="I345" s="305"/>
      <c r="J345" s="304"/>
      <c r="K345" s="305"/>
      <c r="L345" s="305">
        <v>1</v>
      </c>
      <c r="M345" s="305"/>
      <c r="N345" s="304"/>
      <c r="O345" s="306"/>
      <c r="P345" s="304"/>
      <c r="Q345" s="304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6"/>
      <c r="AD345" s="304"/>
      <c r="AE345" s="304"/>
      <c r="AF345" s="305"/>
      <c r="AG345" s="304"/>
      <c r="AH345" s="304"/>
      <c r="AI345" s="304"/>
      <c r="AJ345" s="307"/>
    </row>
    <row r="346" spans="1:36" ht="12.75">
      <c r="A346" s="230" t="s">
        <v>372</v>
      </c>
      <c r="B346" s="325"/>
      <c r="C346" s="85" t="s">
        <v>132</v>
      </c>
      <c r="D346" s="88">
        <f>SUM(D350:D353)</f>
        <v>0</v>
      </c>
      <c r="E346" s="88">
        <v>7</v>
      </c>
      <c r="F346" s="88">
        <f aca="true" t="shared" si="49" ref="F346:AJ346">SUM(F347:F353)</f>
        <v>7</v>
      </c>
      <c r="G346" s="88">
        <f t="shared" si="49"/>
        <v>28</v>
      </c>
      <c r="H346" s="88">
        <f t="shared" si="49"/>
        <v>140</v>
      </c>
      <c r="I346" s="88">
        <f t="shared" si="49"/>
        <v>0</v>
      </c>
      <c r="J346" s="88">
        <f t="shared" si="49"/>
        <v>0</v>
      </c>
      <c r="K346" s="88">
        <f t="shared" si="49"/>
        <v>0</v>
      </c>
      <c r="L346" s="88">
        <f t="shared" si="49"/>
        <v>7</v>
      </c>
      <c r="M346" s="88">
        <f t="shared" si="49"/>
        <v>0</v>
      </c>
      <c r="N346" s="88">
        <f t="shared" si="49"/>
        <v>0</v>
      </c>
      <c r="O346" s="88">
        <f t="shared" si="49"/>
        <v>7</v>
      </c>
      <c r="P346" s="88">
        <f t="shared" si="49"/>
        <v>14</v>
      </c>
      <c r="Q346" s="88">
        <f t="shared" si="49"/>
        <v>21</v>
      </c>
      <c r="R346" s="88">
        <f t="shared" si="49"/>
        <v>0</v>
      </c>
      <c r="S346" s="88">
        <f t="shared" si="49"/>
        <v>14</v>
      </c>
      <c r="T346" s="88">
        <f t="shared" si="49"/>
        <v>0</v>
      </c>
      <c r="U346" s="88">
        <f t="shared" si="49"/>
        <v>0</v>
      </c>
      <c r="V346" s="88">
        <f t="shared" si="49"/>
        <v>0</v>
      </c>
      <c r="W346" s="88">
        <f t="shared" si="49"/>
        <v>7</v>
      </c>
      <c r="X346" s="88">
        <f t="shared" si="49"/>
        <v>7</v>
      </c>
      <c r="Y346" s="88">
        <f t="shared" si="49"/>
        <v>0</v>
      </c>
      <c r="Z346" s="88">
        <f t="shared" si="49"/>
        <v>0</v>
      </c>
      <c r="AA346" s="88">
        <f t="shared" si="49"/>
        <v>0</v>
      </c>
      <c r="AB346" s="88">
        <f t="shared" si="49"/>
        <v>0</v>
      </c>
      <c r="AC346" s="88">
        <f t="shared" si="49"/>
        <v>7</v>
      </c>
      <c r="AD346" s="88">
        <f t="shared" si="49"/>
        <v>7</v>
      </c>
      <c r="AE346" s="88">
        <f t="shared" si="49"/>
        <v>0</v>
      </c>
      <c r="AF346" s="88">
        <f t="shared" si="49"/>
        <v>7</v>
      </c>
      <c r="AG346" s="88">
        <f t="shared" si="49"/>
        <v>0</v>
      </c>
      <c r="AH346" s="88">
        <f t="shared" si="49"/>
        <v>0</v>
      </c>
      <c r="AI346" s="88">
        <f t="shared" si="49"/>
        <v>7</v>
      </c>
      <c r="AJ346" s="88">
        <f t="shared" si="49"/>
        <v>0</v>
      </c>
    </row>
    <row r="347" spans="1:36" ht="12.75">
      <c r="A347" s="230" t="s">
        <v>372</v>
      </c>
      <c r="B347" s="325"/>
      <c r="C347" s="238" t="s">
        <v>392</v>
      </c>
      <c r="D347" s="88" t="s">
        <v>374</v>
      </c>
      <c r="E347" s="237" t="s">
        <v>393</v>
      </c>
      <c r="F347" s="240">
        <v>1</v>
      </c>
      <c r="G347" s="241">
        <v>4</v>
      </c>
      <c r="H347" s="241">
        <v>20</v>
      </c>
      <c r="I347" s="241"/>
      <c r="J347" s="241"/>
      <c r="K347" s="241"/>
      <c r="L347" s="241">
        <v>1</v>
      </c>
      <c r="M347" s="241"/>
      <c r="N347" s="241"/>
      <c r="O347" s="240">
        <v>1</v>
      </c>
      <c r="P347" s="241">
        <v>2</v>
      </c>
      <c r="Q347" s="241">
        <v>3</v>
      </c>
      <c r="R347" s="241"/>
      <c r="S347" s="241">
        <v>2</v>
      </c>
      <c r="T347" s="241"/>
      <c r="U347" s="241"/>
      <c r="V347" s="241"/>
      <c r="W347" s="241">
        <v>1</v>
      </c>
      <c r="X347" s="241">
        <v>1</v>
      </c>
      <c r="Y347" s="241"/>
      <c r="Z347" s="241"/>
      <c r="AA347" s="241"/>
      <c r="AB347" s="241"/>
      <c r="AC347" s="240">
        <v>1</v>
      </c>
      <c r="AD347" s="241">
        <v>1</v>
      </c>
      <c r="AE347" s="241"/>
      <c r="AF347" s="241">
        <v>1</v>
      </c>
      <c r="AG347" s="241"/>
      <c r="AH347" s="241"/>
      <c r="AI347" s="241">
        <v>1</v>
      </c>
      <c r="AJ347" s="242"/>
    </row>
    <row r="348" spans="1:36" ht="12.75">
      <c r="A348" s="230" t="s">
        <v>372</v>
      </c>
      <c r="B348" s="325"/>
      <c r="C348" s="238" t="s">
        <v>394</v>
      </c>
      <c r="D348" s="88" t="s">
        <v>374</v>
      </c>
      <c r="E348" s="237" t="s">
        <v>393</v>
      </c>
      <c r="F348" s="240">
        <v>1</v>
      </c>
      <c r="G348" s="241">
        <v>4</v>
      </c>
      <c r="H348" s="241">
        <v>20</v>
      </c>
      <c r="I348" s="241"/>
      <c r="J348" s="241"/>
      <c r="K348" s="241"/>
      <c r="L348" s="241">
        <v>1</v>
      </c>
      <c r="M348" s="241"/>
      <c r="N348" s="241"/>
      <c r="O348" s="240">
        <v>1</v>
      </c>
      <c r="P348" s="241">
        <v>2</v>
      </c>
      <c r="Q348" s="241">
        <v>3</v>
      </c>
      <c r="R348" s="241"/>
      <c r="S348" s="241">
        <v>2</v>
      </c>
      <c r="T348" s="241"/>
      <c r="U348" s="241"/>
      <c r="V348" s="241"/>
      <c r="W348" s="241">
        <v>1</v>
      </c>
      <c r="X348" s="241">
        <v>1</v>
      </c>
      <c r="Y348" s="241"/>
      <c r="Z348" s="241"/>
      <c r="AA348" s="241"/>
      <c r="AB348" s="241"/>
      <c r="AC348" s="240">
        <v>1</v>
      </c>
      <c r="AD348" s="241">
        <v>1</v>
      </c>
      <c r="AE348" s="241"/>
      <c r="AF348" s="241">
        <v>1</v>
      </c>
      <c r="AG348" s="241"/>
      <c r="AH348" s="241"/>
      <c r="AI348" s="241">
        <v>1</v>
      </c>
      <c r="AJ348" s="242"/>
    </row>
    <row r="349" spans="1:36" ht="12.75">
      <c r="A349" s="230" t="s">
        <v>372</v>
      </c>
      <c r="B349" s="325"/>
      <c r="C349" s="238" t="s">
        <v>395</v>
      </c>
      <c r="D349" s="88" t="s">
        <v>374</v>
      </c>
      <c r="E349" s="237" t="s">
        <v>393</v>
      </c>
      <c r="F349" s="240">
        <v>1</v>
      </c>
      <c r="G349" s="241">
        <v>4</v>
      </c>
      <c r="H349" s="241">
        <v>20</v>
      </c>
      <c r="I349" s="241"/>
      <c r="J349" s="241"/>
      <c r="K349" s="241"/>
      <c r="L349" s="241">
        <v>1</v>
      </c>
      <c r="M349" s="241"/>
      <c r="N349" s="241"/>
      <c r="O349" s="240">
        <v>1</v>
      </c>
      <c r="P349" s="241">
        <v>2</v>
      </c>
      <c r="Q349" s="241">
        <v>3</v>
      </c>
      <c r="R349" s="241"/>
      <c r="S349" s="241">
        <v>2</v>
      </c>
      <c r="T349" s="241"/>
      <c r="U349" s="241"/>
      <c r="V349" s="241"/>
      <c r="W349" s="241">
        <v>1</v>
      </c>
      <c r="X349" s="241">
        <v>1</v>
      </c>
      <c r="Y349" s="241"/>
      <c r="Z349" s="241"/>
      <c r="AA349" s="241"/>
      <c r="AB349" s="241"/>
      <c r="AC349" s="240">
        <v>1</v>
      </c>
      <c r="AD349" s="241">
        <v>1</v>
      </c>
      <c r="AE349" s="241"/>
      <c r="AF349" s="241">
        <v>1</v>
      </c>
      <c r="AG349" s="241"/>
      <c r="AH349" s="241"/>
      <c r="AI349" s="241">
        <v>1</v>
      </c>
      <c r="AJ349" s="242"/>
    </row>
    <row r="350" spans="1:36" ht="12.75">
      <c r="A350" s="230" t="s">
        <v>372</v>
      </c>
      <c r="B350" s="325"/>
      <c r="C350" s="238" t="s">
        <v>396</v>
      </c>
      <c r="D350" s="88" t="s">
        <v>374</v>
      </c>
      <c r="E350" s="237" t="s">
        <v>393</v>
      </c>
      <c r="F350" s="240">
        <v>1</v>
      </c>
      <c r="G350" s="241">
        <v>4</v>
      </c>
      <c r="H350" s="241">
        <v>20</v>
      </c>
      <c r="I350" s="241"/>
      <c r="J350" s="241"/>
      <c r="K350" s="241"/>
      <c r="L350" s="241">
        <v>1</v>
      </c>
      <c r="M350" s="241"/>
      <c r="N350" s="241"/>
      <c r="O350" s="240">
        <v>1</v>
      </c>
      <c r="P350" s="241">
        <v>2</v>
      </c>
      <c r="Q350" s="241">
        <v>3</v>
      </c>
      <c r="R350" s="241"/>
      <c r="S350" s="241">
        <v>2</v>
      </c>
      <c r="T350" s="241"/>
      <c r="U350" s="241"/>
      <c r="V350" s="241"/>
      <c r="W350" s="241">
        <v>1</v>
      </c>
      <c r="X350" s="241">
        <v>1</v>
      </c>
      <c r="Y350" s="241"/>
      <c r="Z350" s="241"/>
      <c r="AA350" s="241"/>
      <c r="AB350" s="241"/>
      <c r="AC350" s="240">
        <v>1</v>
      </c>
      <c r="AD350" s="241">
        <v>1</v>
      </c>
      <c r="AE350" s="241"/>
      <c r="AF350" s="241">
        <v>1</v>
      </c>
      <c r="AG350" s="241"/>
      <c r="AH350" s="241"/>
      <c r="AI350" s="241">
        <v>1</v>
      </c>
      <c r="AJ350" s="242"/>
    </row>
    <row r="351" spans="1:36" ht="12.75">
      <c r="A351" s="230" t="s">
        <v>372</v>
      </c>
      <c r="B351" s="325"/>
      <c r="C351" s="238" t="s">
        <v>397</v>
      </c>
      <c r="D351" s="88" t="s">
        <v>374</v>
      </c>
      <c r="E351" s="237" t="s">
        <v>393</v>
      </c>
      <c r="F351" s="240">
        <v>1</v>
      </c>
      <c r="G351" s="241">
        <v>4</v>
      </c>
      <c r="H351" s="241">
        <v>20</v>
      </c>
      <c r="I351" s="241"/>
      <c r="J351" s="241"/>
      <c r="K351" s="241"/>
      <c r="L351" s="241">
        <v>1</v>
      </c>
      <c r="M351" s="241"/>
      <c r="N351" s="241"/>
      <c r="O351" s="240">
        <v>1</v>
      </c>
      <c r="P351" s="241">
        <v>2</v>
      </c>
      <c r="Q351" s="241">
        <v>3</v>
      </c>
      <c r="R351" s="241"/>
      <c r="S351" s="241">
        <v>2</v>
      </c>
      <c r="T351" s="241"/>
      <c r="U351" s="241"/>
      <c r="V351" s="241"/>
      <c r="W351" s="241">
        <v>1</v>
      </c>
      <c r="X351" s="241">
        <v>1</v>
      </c>
      <c r="Y351" s="241"/>
      <c r="Z351" s="241"/>
      <c r="AA351" s="241"/>
      <c r="AB351" s="241"/>
      <c r="AC351" s="240">
        <v>1</v>
      </c>
      <c r="AD351" s="241">
        <v>1</v>
      </c>
      <c r="AE351" s="241"/>
      <c r="AF351" s="241">
        <v>1</v>
      </c>
      <c r="AG351" s="241"/>
      <c r="AH351" s="241"/>
      <c r="AI351" s="241">
        <v>1</v>
      </c>
      <c r="AJ351" s="242"/>
    </row>
    <row r="352" spans="1:36" ht="12.75">
      <c r="A352" s="230" t="s">
        <v>372</v>
      </c>
      <c r="B352" s="325"/>
      <c r="C352" s="238" t="s">
        <v>398</v>
      </c>
      <c r="D352" s="88" t="s">
        <v>374</v>
      </c>
      <c r="E352" s="237" t="s">
        <v>393</v>
      </c>
      <c r="F352" s="240">
        <v>1</v>
      </c>
      <c r="G352" s="241">
        <v>4</v>
      </c>
      <c r="H352" s="241">
        <v>20</v>
      </c>
      <c r="I352" s="241"/>
      <c r="J352" s="241"/>
      <c r="K352" s="241"/>
      <c r="L352" s="241">
        <v>1</v>
      </c>
      <c r="M352" s="241"/>
      <c r="N352" s="241"/>
      <c r="O352" s="240">
        <v>1</v>
      </c>
      <c r="P352" s="241">
        <v>2</v>
      </c>
      <c r="Q352" s="241">
        <v>3</v>
      </c>
      <c r="R352" s="241"/>
      <c r="S352" s="241">
        <v>2</v>
      </c>
      <c r="T352" s="241"/>
      <c r="U352" s="241"/>
      <c r="V352" s="241"/>
      <c r="W352" s="241">
        <v>1</v>
      </c>
      <c r="X352" s="241">
        <v>1</v>
      </c>
      <c r="Y352" s="241"/>
      <c r="Z352" s="241"/>
      <c r="AA352" s="241"/>
      <c r="AB352" s="241"/>
      <c r="AC352" s="240">
        <v>1</v>
      </c>
      <c r="AD352" s="241">
        <v>1</v>
      </c>
      <c r="AE352" s="241"/>
      <c r="AF352" s="241">
        <v>1</v>
      </c>
      <c r="AG352" s="241"/>
      <c r="AH352" s="241"/>
      <c r="AI352" s="241">
        <v>1</v>
      </c>
      <c r="AJ352" s="242"/>
    </row>
    <row r="353" spans="1:36" ht="12.75">
      <c r="A353" s="230" t="s">
        <v>372</v>
      </c>
      <c r="B353" s="325"/>
      <c r="C353" s="238" t="s">
        <v>398</v>
      </c>
      <c r="D353" s="88" t="s">
        <v>374</v>
      </c>
      <c r="E353" s="237" t="s">
        <v>393</v>
      </c>
      <c r="F353" s="240">
        <v>1</v>
      </c>
      <c r="G353" s="241">
        <v>4</v>
      </c>
      <c r="H353" s="241">
        <v>20</v>
      </c>
      <c r="I353" s="241"/>
      <c r="J353" s="241"/>
      <c r="K353" s="241"/>
      <c r="L353" s="241">
        <v>1</v>
      </c>
      <c r="M353" s="241"/>
      <c r="N353" s="241"/>
      <c r="O353" s="240">
        <v>1</v>
      </c>
      <c r="P353" s="241">
        <v>2</v>
      </c>
      <c r="Q353" s="241">
        <v>3</v>
      </c>
      <c r="R353" s="241"/>
      <c r="S353" s="241">
        <v>2</v>
      </c>
      <c r="T353" s="241"/>
      <c r="U353" s="241"/>
      <c r="V353" s="241"/>
      <c r="W353" s="241">
        <v>1</v>
      </c>
      <c r="X353" s="241">
        <v>1</v>
      </c>
      <c r="Y353" s="241"/>
      <c r="Z353" s="241"/>
      <c r="AA353" s="241"/>
      <c r="AB353" s="241"/>
      <c r="AC353" s="240">
        <v>1</v>
      </c>
      <c r="AD353" s="241">
        <v>1</v>
      </c>
      <c r="AE353" s="241"/>
      <c r="AF353" s="241">
        <v>1</v>
      </c>
      <c r="AG353" s="241"/>
      <c r="AH353" s="241"/>
      <c r="AI353" s="241">
        <v>1</v>
      </c>
      <c r="AJ353" s="242"/>
    </row>
    <row r="354" spans="1:36" ht="12.75">
      <c r="A354" s="230" t="s">
        <v>372</v>
      </c>
      <c r="B354" s="325"/>
      <c r="C354" s="85" t="s">
        <v>119</v>
      </c>
      <c r="D354" s="88"/>
      <c r="E354" s="88">
        <v>1</v>
      </c>
      <c r="F354" s="88">
        <f aca="true" t="shared" si="50" ref="F354:AJ354">F355</f>
        <v>0</v>
      </c>
      <c r="G354" s="88">
        <f t="shared" si="50"/>
        <v>0</v>
      </c>
      <c r="H354" s="88">
        <f t="shared" si="50"/>
        <v>0</v>
      </c>
      <c r="I354" s="88">
        <f t="shared" si="50"/>
        <v>0</v>
      </c>
      <c r="J354" s="88">
        <f t="shared" si="50"/>
        <v>0</v>
      </c>
      <c r="K354" s="88">
        <f t="shared" si="50"/>
        <v>0</v>
      </c>
      <c r="L354" s="88">
        <f t="shared" si="50"/>
        <v>0</v>
      </c>
      <c r="M354" s="88">
        <f t="shared" si="50"/>
        <v>0</v>
      </c>
      <c r="N354" s="88">
        <f t="shared" si="50"/>
        <v>0</v>
      </c>
      <c r="O354" s="88">
        <f t="shared" si="50"/>
        <v>0</v>
      </c>
      <c r="P354" s="88">
        <f t="shared" si="50"/>
        <v>0</v>
      </c>
      <c r="Q354" s="88">
        <f t="shared" si="50"/>
        <v>0</v>
      </c>
      <c r="R354" s="88">
        <f t="shared" si="50"/>
        <v>0</v>
      </c>
      <c r="S354" s="88">
        <f t="shared" si="50"/>
        <v>0</v>
      </c>
      <c r="T354" s="88">
        <f t="shared" si="50"/>
        <v>0</v>
      </c>
      <c r="U354" s="88">
        <f t="shared" si="50"/>
        <v>0</v>
      </c>
      <c r="V354" s="88">
        <f t="shared" si="50"/>
        <v>0</v>
      </c>
      <c r="W354" s="88">
        <f t="shared" si="50"/>
        <v>0</v>
      </c>
      <c r="X354" s="88">
        <f t="shared" si="50"/>
        <v>0</v>
      </c>
      <c r="Y354" s="88">
        <f t="shared" si="50"/>
        <v>0</v>
      </c>
      <c r="Z354" s="88">
        <f t="shared" si="50"/>
        <v>0</v>
      </c>
      <c r="AA354" s="88">
        <f t="shared" si="50"/>
        <v>0</v>
      </c>
      <c r="AB354" s="88">
        <f t="shared" si="50"/>
        <v>0</v>
      </c>
      <c r="AC354" s="88">
        <f t="shared" si="50"/>
        <v>1</v>
      </c>
      <c r="AD354" s="88">
        <f t="shared" si="50"/>
        <v>0</v>
      </c>
      <c r="AE354" s="88">
        <f t="shared" si="50"/>
        <v>0</v>
      </c>
      <c r="AF354" s="88">
        <f t="shared" si="50"/>
        <v>1</v>
      </c>
      <c r="AG354" s="88">
        <f t="shared" si="50"/>
        <v>0</v>
      </c>
      <c r="AH354" s="88">
        <f t="shared" si="50"/>
        <v>0</v>
      </c>
      <c r="AI354" s="88">
        <f t="shared" si="50"/>
        <v>0</v>
      </c>
      <c r="AJ354" s="88">
        <f t="shared" si="50"/>
        <v>0</v>
      </c>
    </row>
    <row r="355" spans="1:36" ht="12.75">
      <c r="A355" s="230" t="s">
        <v>372</v>
      </c>
      <c r="B355" s="325"/>
      <c r="C355" s="126" t="s">
        <v>399</v>
      </c>
      <c r="D355" s="84" t="s">
        <v>400</v>
      </c>
      <c r="E355" s="90" t="s">
        <v>375</v>
      </c>
      <c r="F355" s="84"/>
      <c r="G355" s="243"/>
      <c r="H355" s="243"/>
      <c r="I355" s="243"/>
      <c r="J355" s="243"/>
      <c r="K355" s="243"/>
      <c r="L355" s="243"/>
      <c r="M355" s="243"/>
      <c r="N355" s="243"/>
      <c r="O355" s="84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84">
        <v>1</v>
      </c>
      <c r="AD355" s="243"/>
      <c r="AE355" s="243"/>
      <c r="AF355" s="243">
        <v>1</v>
      </c>
      <c r="AG355" s="243"/>
      <c r="AH355" s="243"/>
      <c r="AI355" s="243"/>
      <c r="AJ355" s="244"/>
    </row>
    <row r="356" spans="1:36" ht="12.75">
      <c r="A356" s="230" t="s">
        <v>372</v>
      </c>
      <c r="B356" s="324"/>
      <c r="C356" s="245" t="s">
        <v>241</v>
      </c>
      <c r="D356" s="132">
        <f aca="true" t="shared" si="51" ref="D356:AI356">SUM(D357:D359)</f>
        <v>0</v>
      </c>
      <c r="E356" s="132">
        <f t="shared" si="51"/>
        <v>0</v>
      </c>
      <c r="F356" s="246">
        <f t="shared" si="51"/>
        <v>0</v>
      </c>
      <c r="G356" s="246">
        <f t="shared" si="51"/>
        <v>0</v>
      </c>
      <c r="H356" s="246">
        <f t="shared" si="51"/>
        <v>0</v>
      </c>
      <c r="I356" s="246">
        <f t="shared" si="51"/>
        <v>0</v>
      </c>
      <c r="J356" s="246">
        <f t="shared" si="51"/>
        <v>0</v>
      </c>
      <c r="K356" s="246">
        <f t="shared" si="51"/>
        <v>0</v>
      </c>
      <c r="L356" s="246">
        <f t="shared" si="51"/>
        <v>0</v>
      </c>
      <c r="M356" s="246">
        <f t="shared" si="51"/>
        <v>0</v>
      </c>
      <c r="N356" s="246">
        <f t="shared" si="51"/>
        <v>0</v>
      </c>
      <c r="O356" s="246">
        <f t="shared" si="51"/>
        <v>0</v>
      </c>
      <c r="P356" s="246">
        <f t="shared" si="51"/>
        <v>0</v>
      </c>
      <c r="Q356" s="246">
        <f t="shared" si="51"/>
        <v>0</v>
      </c>
      <c r="R356" s="246">
        <f t="shared" si="51"/>
        <v>0</v>
      </c>
      <c r="S356" s="246">
        <f t="shared" si="51"/>
        <v>0</v>
      </c>
      <c r="T356" s="246">
        <f t="shared" si="51"/>
        <v>0</v>
      </c>
      <c r="U356" s="246">
        <f t="shared" si="51"/>
        <v>0</v>
      </c>
      <c r="V356" s="246">
        <f t="shared" si="51"/>
        <v>0</v>
      </c>
      <c r="W356" s="246">
        <f t="shared" si="51"/>
        <v>0</v>
      </c>
      <c r="X356" s="246">
        <f t="shared" si="51"/>
        <v>0</v>
      </c>
      <c r="Y356" s="246">
        <f t="shared" si="51"/>
        <v>0</v>
      </c>
      <c r="Z356" s="246">
        <f t="shared" si="51"/>
        <v>0</v>
      </c>
      <c r="AA356" s="246">
        <f t="shared" si="51"/>
        <v>0</v>
      </c>
      <c r="AB356" s="246">
        <f t="shared" si="51"/>
        <v>0</v>
      </c>
      <c r="AC356" s="246">
        <f t="shared" si="51"/>
        <v>0</v>
      </c>
      <c r="AD356" s="246">
        <f t="shared" si="51"/>
        <v>0</v>
      </c>
      <c r="AE356" s="246">
        <f t="shared" si="51"/>
        <v>0</v>
      </c>
      <c r="AF356" s="246">
        <f t="shared" si="51"/>
        <v>0</v>
      </c>
      <c r="AG356" s="246">
        <f t="shared" si="51"/>
        <v>0</v>
      </c>
      <c r="AH356" s="246">
        <f t="shared" si="51"/>
        <v>0</v>
      </c>
      <c r="AI356" s="246">
        <f t="shared" si="51"/>
        <v>0</v>
      </c>
      <c r="AJ356" s="246"/>
    </row>
    <row r="357" spans="1:36" ht="12.75">
      <c r="A357" s="230" t="s">
        <v>372</v>
      </c>
      <c r="B357" s="325"/>
      <c r="C357" s="135"/>
      <c r="D357" s="136"/>
      <c r="E357" s="137"/>
      <c r="F357" s="136"/>
      <c r="G357" s="247"/>
      <c r="H357" s="247"/>
      <c r="I357" s="247"/>
      <c r="J357" s="247"/>
      <c r="K357" s="247"/>
      <c r="L357" s="247"/>
      <c r="M357" s="247"/>
      <c r="N357" s="247"/>
      <c r="O357" s="136"/>
      <c r="P357" s="247"/>
      <c r="Q357" s="247"/>
      <c r="R357" s="247"/>
      <c r="S357" s="247"/>
      <c r="T357" s="247"/>
      <c r="U357" s="247"/>
      <c r="V357" s="247"/>
      <c r="W357" s="247"/>
      <c r="X357" s="247"/>
      <c r="Y357" s="247"/>
      <c r="Z357" s="247"/>
      <c r="AA357" s="247"/>
      <c r="AB357" s="247"/>
      <c r="AC357" s="136"/>
      <c r="AD357" s="247"/>
      <c r="AE357" s="247"/>
      <c r="AF357" s="247"/>
      <c r="AG357" s="247"/>
      <c r="AH357" s="247"/>
      <c r="AI357" s="247"/>
      <c r="AJ357" s="248"/>
    </row>
    <row r="358" spans="1:36" ht="12.75">
      <c r="A358" s="230" t="s">
        <v>372</v>
      </c>
      <c r="B358" s="325"/>
      <c r="C358" s="135"/>
      <c r="D358" s="136"/>
      <c r="E358" s="137"/>
      <c r="F358" s="136"/>
      <c r="G358" s="247"/>
      <c r="H358" s="247"/>
      <c r="I358" s="247"/>
      <c r="J358" s="247"/>
      <c r="K358" s="247"/>
      <c r="L358" s="247"/>
      <c r="M358" s="247"/>
      <c r="N358" s="247"/>
      <c r="O358" s="136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A358" s="247"/>
      <c r="AB358" s="247"/>
      <c r="AC358" s="136"/>
      <c r="AD358" s="247"/>
      <c r="AE358" s="247"/>
      <c r="AF358" s="247"/>
      <c r="AG358" s="247"/>
      <c r="AH358" s="247"/>
      <c r="AI358" s="247"/>
      <c r="AJ358" s="248"/>
    </row>
    <row r="359" spans="1:36" ht="12.75">
      <c r="A359" s="230" t="s">
        <v>372</v>
      </c>
      <c r="B359" s="325"/>
      <c r="C359" s="135"/>
      <c r="D359" s="141"/>
      <c r="E359" s="142"/>
      <c r="F359" s="136"/>
      <c r="G359" s="247"/>
      <c r="H359" s="247"/>
      <c r="I359" s="247"/>
      <c r="J359" s="247"/>
      <c r="K359" s="247"/>
      <c r="L359" s="247"/>
      <c r="M359" s="247"/>
      <c r="N359" s="247"/>
      <c r="O359" s="136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A359" s="247"/>
      <c r="AB359" s="247"/>
      <c r="AC359" s="136"/>
      <c r="AD359" s="247"/>
      <c r="AE359" s="247"/>
      <c r="AF359" s="247"/>
      <c r="AG359" s="247"/>
      <c r="AH359" s="247"/>
      <c r="AI359" s="247"/>
      <c r="AJ359" s="248"/>
    </row>
    <row r="360" spans="1:36" ht="12.75">
      <c r="A360" s="230" t="s">
        <v>372</v>
      </c>
      <c r="B360" s="324"/>
      <c r="C360" s="245" t="s">
        <v>243</v>
      </c>
      <c r="D360" s="88">
        <f aca="true" t="shared" si="52" ref="D360:AJ360">SUM(D361:D377)</f>
        <v>0</v>
      </c>
      <c r="E360" s="88">
        <f t="shared" si="52"/>
        <v>15</v>
      </c>
      <c r="F360" s="88">
        <f t="shared" si="52"/>
        <v>0</v>
      </c>
      <c r="G360" s="88">
        <f t="shared" si="52"/>
        <v>0</v>
      </c>
      <c r="H360" s="88">
        <f t="shared" si="52"/>
        <v>0</v>
      </c>
      <c r="I360" s="88">
        <f t="shared" si="52"/>
        <v>0</v>
      </c>
      <c r="J360" s="88">
        <f t="shared" si="52"/>
        <v>0</v>
      </c>
      <c r="K360" s="88">
        <f t="shared" si="52"/>
        <v>0</v>
      </c>
      <c r="L360" s="88">
        <f t="shared" si="52"/>
        <v>0</v>
      </c>
      <c r="M360" s="88">
        <f t="shared" si="52"/>
        <v>0</v>
      </c>
      <c r="N360" s="88">
        <f t="shared" si="52"/>
        <v>0</v>
      </c>
      <c r="O360" s="88">
        <f t="shared" si="52"/>
        <v>0</v>
      </c>
      <c r="P360" s="88">
        <f t="shared" si="52"/>
        <v>0</v>
      </c>
      <c r="Q360" s="88">
        <f t="shared" si="52"/>
        <v>0</v>
      </c>
      <c r="R360" s="88">
        <f t="shared" si="52"/>
        <v>0</v>
      </c>
      <c r="S360" s="88">
        <f t="shared" si="52"/>
        <v>0</v>
      </c>
      <c r="T360" s="88">
        <f t="shared" si="52"/>
        <v>0</v>
      </c>
      <c r="U360" s="88">
        <f t="shared" si="52"/>
        <v>0</v>
      </c>
      <c r="V360" s="88">
        <f t="shared" si="52"/>
        <v>0</v>
      </c>
      <c r="W360" s="88">
        <f t="shared" si="52"/>
        <v>0</v>
      </c>
      <c r="X360" s="88">
        <f t="shared" si="52"/>
        <v>0</v>
      </c>
      <c r="Y360" s="88">
        <f t="shared" si="52"/>
        <v>0</v>
      </c>
      <c r="Z360" s="88">
        <f t="shared" si="52"/>
        <v>0</v>
      </c>
      <c r="AA360" s="88">
        <f t="shared" si="52"/>
        <v>0</v>
      </c>
      <c r="AB360" s="88">
        <f t="shared" si="52"/>
        <v>0</v>
      </c>
      <c r="AC360" s="88">
        <f t="shared" si="52"/>
        <v>0</v>
      </c>
      <c r="AD360" s="88">
        <f t="shared" si="52"/>
        <v>0</v>
      </c>
      <c r="AE360" s="88">
        <f t="shared" si="52"/>
        <v>0</v>
      </c>
      <c r="AF360" s="88">
        <f t="shared" si="52"/>
        <v>0</v>
      </c>
      <c r="AG360" s="88">
        <f t="shared" si="52"/>
        <v>0</v>
      </c>
      <c r="AH360" s="88">
        <f t="shared" si="52"/>
        <v>0</v>
      </c>
      <c r="AI360" s="88">
        <f t="shared" si="52"/>
        <v>0</v>
      </c>
      <c r="AJ360" s="88">
        <f t="shared" si="52"/>
        <v>0</v>
      </c>
    </row>
    <row r="361" spans="1:36" ht="12.75">
      <c r="A361" s="230" t="s">
        <v>372</v>
      </c>
      <c r="B361" s="325"/>
      <c r="C361" s="143"/>
      <c r="D361" s="233"/>
      <c r="E361" s="239"/>
      <c r="F361" s="84"/>
      <c r="G361" s="236"/>
      <c r="H361" s="236"/>
      <c r="I361" s="236"/>
      <c r="J361" s="236"/>
      <c r="K361" s="236"/>
      <c r="L361" s="236"/>
      <c r="M361" s="236"/>
      <c r="N361" s="236"/>
      <c r="O361" s="234"/>
      <c r="P361" s="236"/>
      <c r="Q361" s="236"/>
      <c r="R361" s="236"/>
      <c r="S361" s="236"/>
      <c r="T361" s="236"/>
      <c r="U361" s="236"/>
      <c r="V361" s="236"/>
      <c r="W361" s="236"/>
      <c r="X361" s="236"/>
      <c r="Y361" s="236"/>
      <c r="Z361" s="236"/>
      <c r="AA361" s="236"/>
      <c r="AB361" s="236"/>
      <c r="AC361" s="234"/>
      <c r="AD361" s="236"/>
      <c r="AE361" s="236"/>
      <c r="AF361" s="236"/>
      <c r="AG361" s="236"/>
      <c r="AH361" s="236"/>
      <c r="AI361" s="236"/>
      <c r="AJ361" s="242"/>
    </row>
    <row r="362" spans="1:36" ht="12.75">
      <c r="A362" s="230" t="s">
        <v>372</v>
      </c>
      <c r="B362" s="325"/>
      <c r="C362" s="144" t="s">
        <v>247</v>
      </c>
      <c r="D362" s="233"/>
      <c r="E362" s="239">
        <v>15</v>
      </c>
      <c r="F362" s="84">
        <f aca="true" t="shared" si="53" ref="F362:AJ362">SUM(F363:F377)</f>
        <v>0</v>
      </c>
      <c r="G362" s="84">
        <f t="shared" si="53"/>
        <v>0</v>
      </c>
      <c r="H362" s="84">
        <f t="shared" si="53"/>
        <v>0</v>
      </c>
      <c r="I362" s="84">
        <f t="shared" si="53"/>
        <v>0</v>
      </c>
      <c r="J362" s="84">
        <f t="shared" si="53"/>
        <v>0</v>
      </c>
      <c r="K362" s="84">
        <f t="shared" si="53"/>
        <v>0</v>
      </c>
      <c r="L362" s="84">
        <f t="shared" si="53"/>
        <v>0</v>
      </c>
      <c r="M362" s="84">
        <f t="shared" si="53"/>
        <v>0</v>
      </c>
      <c r="N362" s="84">
        <f t="shared" si="53"/>
        <v>0</v>
      </c>
      <c r="O362" s="84">
        <f t="shared" si="53"/>
        <v>0</v>
      </c>
      <c r="P362" s="84">
        <f t="shared" si="53"/>
        <v>0</v>
      </c>
      <c r="Q362" s="84">
        <f t="shared" si="53"/>
        <v>0</v>
      </c>
      <c r="R362" s="84">
        <f t="shared" si="53"/>
        <v>0</v>
      </c>
      <c r="S362" s="84">
        <f t="shared" si="53"/>
        <v>0</v>
      </c>
      <c r="T362" s="84">
        <f t="shared" si="53"/>
        <v>0</v>
      </c>
      <c r="U362" s="84">
        <f t="shared" si="53"/>
        <v>0</v>
      </c>
      <c r="V362" s="84">
        <f t="shared" si="53"/>
        <v>0</v>
      </c>
      <c r="W362" s="84">
        <f t="shared" si="53"/>
        <v>0</v>
      </c>
      <c r="X362" s="84">
        <f t="shared" si="53"/>
        <v>0</v>
      </c>
      <c r="Y362" s="84">
        <f t="shared" si="53"/>
        <v>0</v>
      </c>
      <c r="Z362" s="84">
        <f t="shared" si="53"/>
        <v>0</v>
      </c>
      <c r="AA362" s="84">
        <f t="shared" si="53"/>
        <v>0</v>
      </c>
      <c r="AB362" s="84">
        <f t="shared" si="53"/>
        <v>0</v>
      </c>
      <c r="AC362" s="84">
        <f t="shared" si="53"/>
        <v>0</v>
      </c>
      <c r="AD362" s="84">
        <f t="shared" si="53"/>
        <v>0</v>
      </c>
      <c r="AE362" s="84">
        <f t="shared" si="53"/>
        <v>0</v>
      </c>
      <c r="AF362" s="84">
        <f t="shared" si="53"/>
        <v>0</v>
      </c>
      <c r="AG362" s="84">
        <f t="shared" si="53"/>
        <v>0</v>
      </c>
      <c r="AH362" s="84">
        <f t="shared" si="53"/>
        <v>0</v>
      </c>
      <c r="AI362" s="84">
        <f t="shared" si="53"/>
        <v>0</v>
      </c>
      <c r="AJ362" s="84">
        <f t="shared" si="53"/>
        <v>0</v>
      </c>
    </row>
    <row r="363" spans="1:36" ht="12.75">
      <c r="A363" s="230" t="s">
        <v>372</v>
      </c>
      <c r="B363" s="325"/>
      <c r="C363" s="232" t="s">
        <v>401</v>
      </c>
      <c r="D363" s="136" t="s">
        <v>374</v>
      </c>
      <c r="E363" s="249" t="s">
        <v>393</v>
      </c>
      <c r="F363" s="84"/>
      <c r="G363" s="236"/>
      <c r="H363" s="236"/>
      <c r="I363" s="236"/>
      <c r="J363" s="236"/>
      <c r="K363" s="236"/>
      <c r="L363" s="236"/>
      <c r="M363" s="236"/>
      <c r="N363" s="236"/>
      <c r="O363" s="234"/>
      <c r="P363" s="236"/>
      <c r="Q363" s="236"/>
      <c r="R363" s="236"/>
      <c r="S363" s="236"/>
      <c r="T363" s="236"/>
      <c r="U363" s="236"/>
      <c r="V363" s="236"/>
      <c r="W363" s="236"/>
      <c r="X363" s="236"/>
      <c r="Y363" s="236"/>
      <c r="Z363" s="236"/>
      <c r="AA363" s="236"/>
      <c r="AB363" s="236"/>
      <c r="AC363" s="234"/>
      <c r="AD363" s="236"/>
      <c r="AE363" s="236"/>
      <c r="AF363" s="236"/>
      <c r="AG363" s="236"/>
      <c r="AH363" s="236"/>
      <c r="AI363" s="236"/>
      <c r="AJ363" s="242"/>
    </row>
    <row r="364" spans="1:36" ht="12.75">
      <c r="A364" s="230" t="s">
        <v>372</v>
      </c>
      <c r="B364" s="325"/>
      <c r="C364" s="232" t="s">
        <v>402</v>
      </c>
      <c r="D364" s="136" t="s">
        <v>374</v>
      </c>
      <c r="E364" s="249" t="s">
        <v>393</v>
      </c>
      <c r="F364" s="84"/>
      <c r="G364" s="236"/>
      <c r="H364" s="236"/>
      <c r="I364" s="236"/>
      <c r="J364" s="236"/>
      <c r="K364" s="236"/>
      <c r="L364" s="236"/>
      <c r="M364" s="236"/>
      <c r="N364" s="236"/>
      <c r="O364" s="234"/>
      <c r="P364" s="236"/>
      <c r="Q364" s="236"/>
      <c r="R364" s="236"/>
      <c r="S364" s="236"/>
      <c r="T364" s="236"/>
      <c r="U364" s="236"/>
      <c r="V364" s="236"/>
      <c r="W364" s="236"/>
      <c r="X364" s="236"/>
      <c r="Y364" s="236"/>
      <c r="Z364" s="236"/>
      <c r="AA364" s="236"/>
      <c r="AB364" s="236"/>
      <c r="AC364" s="234"/>
      <c r="AD364" s="236"/>
      <c r="AE364" s="236"/>
      <c r="AF364" s="236"/>
      <c r="AG364" s="236"/>
      <c r="AH364" s="236"/>
      <c r="AI364" s="236"/>
      <c r="AJ364" s="242"/>
    </row>
    <row r="365" spans="1:36" ht="12.75">
      <c r="A365" s="230" t="s">
        <v>372</v>
      </c>
      <c r="B365" s="325"/>
      <c r="C365" s="232" t="s">
        <v>403</v>
      </c>
      <c r="D365" s="136" t="s">
        <v>374</v>
      </c>
      <c r="E365" s="249" t="s">
        <v>393</v>
      </c>
      <c r="F365" s="84"/>
      <c r="G365" s="236"/>
      <c r="H365" s="236"/>
      <c r="I365" s="236"/>
      <c r="J365" s="236"/>
      <c r="K365" s="236"/>
      <c r="L365" s="236"/>
      <c r="M365" s="236"/>
      <c r="N365" s="236"/>
      <c r="O365" s="234"/>
      <c r="P365" s="236"/>
      <c r="Q365" s="236"/>
      <c r="R365" s="236"/>
      <c r="S365" s="236"/>
      <c r="T365" s="236"/>
      <c r="U365" s="236"/>
      <c r="V365" s="236"/>
      <c r="W365" s="236"/>
      <c r="X365" s="236"/>
      <c r="Y365" s="236"/>
      <c r="Z365" s="236"/>
      <c r="AA365" s="236"/>
      <c r="AB365" s="236"/>
      <c r="AC365" s="234"/>
      <c r="AD365" s="236"/>
      <c r="AE365" s="236"/>
      <c r="AF365" s="236"/>
      <c r="AG365" s="236"/>
      <c r="AH365" s="236"/>
      <c r="AI365" s="236"/>
      <c r="AJ365" s="242"/>
    </row>
    <row r="366" spans="1:36" ht="12.75">
      <c r="A366" s="230" t="s">
        <v>372</v>
      </c>
      <c r="B366" s="325"/>
      <c r="C366" s="232" t="s">
        <v>404</v>
      </c>
      <c r="D366" s="136" t="s">
        <v>374</v>
      </c>
      <c r="E366" s="249" t="s">
        <v>393</v>
      </c>
      <c r="F366" s="84"/>
      <c r="G366" s="236"/>
      <c r="H366" s="236"/>
      <c r="I366" s="236"/>
      <c r="J366" s="236"/>
      <c r="K366" s="236"/>
      <c r="L366" s="236"/>
      <c r="M366" s="236"/>
      <c r="N366" s="236"/>
      <c r="O366" s="234"/>
      <c r="P366" s="236"/>
      <c r="Q366" s="236"/>
      <c r="R366" s="236"/>
      <c r="S366" s="236"/>
      <c r="T366" s="236"/>
      <c r="U366" s="236"/>
      <c r="V366" s="236"/>
      <c r="W366" s="236"/>
      <c r="X366" s="236"/>
      <c r="Y366" s="236"/>
      <c r="Z366" s="236"/>
      <c r="AA366" s="236"/>
      <c r="AB366" s="236"/>
      <c r="AC366" s="234"/>
      <c r="AD366" s="236"/>
      <c r="AE366" s="236"/>
      <c r="AF366" s="236"/>
      <c r="AG366" s="236"/>
      <c r="AH366" s="236"/>
      <c r="AI366" s="236"/>
      <c r="AJ366" s="242"/>
    </row>
    <row r="367" spans="1:36" ht="12.75">
      <c r="A367" s="230" t="s">
        <v>372</v>
      </c>
      <c r="B367" s="325"/>
      <c r="C367" s="232" t="s">
        <v>405</v>
      </c>
      <c r="D367" s="136" t="s">
        <v>374</v>
      </c>
      <c r="E367" s="249" t="s">
        <v>393</v>
      </c>
      <c r="F367" s="84"/>
      <c r="G367" s="236"/>
      <c r="H367" s="236"/>
      <c r="I367" s="236"/>
      <c r="J367" s="236"/>
      <c r="K367" s="236"/>
      <c r="L367" s="236"/>
      <c r="M367" s="236"/>
      <c r="N367" s="236"/>
      <c r="O367" s="234"/>
      <c r="P367" s="236"/>
      <c r="Q367" s="236"/>
      <c r="R367" s="236"/>
      <c r="S367" s="236"/>
      <c r="T367" s="236"/>
      <c r="U367" s="236"/>
      <c r="V367" s="236"/>
      <c r="W367" s="236"/>
      <c r="X367" s="236"/>
      <c r="Y367" s="236"/>
      <c r="Z367" s="236"/>
      <c r="AA367" s="236"/>
      <c r="AB367" s="236"/>
      <c r="AC367" s="234"/>
      <c r="AD367" s="236"/>
      <c r="AE367" s="236"/>
      <c r="AF367" s="236"/>
      <c r="AG367" s="236"/>
      <c r="AH367" s="236"/>
      <c r="AI367" s="236"/>
      <c r="AJ367" s="242"/>
    </row>
    <row r="368" spans="1:36" ht="12.75">
      <c r="A368" s="230" t="s">
        <v>372</v>
      </c>
      <c r="B368" s="325"/>
      <c r="C368" s="232" t="s">
        <v>406</v>
      </c>
      <c r="D368" s="136" t="s">
        <v>374</v>
      </c>
      <c r="E368" s="249" t="s">
        <v>393</v>
      </c>
      <c r="F368" s="84"/>
      <c r="G368" s="236"/>
      <c r="H368" s="236"/>
      <c r="I368" s="236"/>
      <c r="J368" s="236"/>
      <c r="K368" s="236"/>
      <c r="L368" s="236"/>
      <c r="M368" s="236"/>
      <c r="N368" s="236"/>
      <c r="O368" s="234"/>
      <c r="P368" s="236"/>
      <c r="Q368" s="236"/>
      <c r="R368" s="236"/>
      <c r="S368" s="236"/>
      <c r="T368" s="236"/>
      <c r="U368" s="236"/>
      <c r="V368" s="236"/>
      <c r="W368" s="236"/>
      <c r="X368" s="236"/>
      <c r="Y368" s="236"/>
      <c r="Z368" s="236"/>
      <c r="AA368" s="236"/>
      <c r="AB368" s="236"/>
      <c r="AC368" s="234"/>
      <c r="AD368" s="236"/>
      <c r="AE368" s="236"/>
      <c r="AF368" s="236"/>
      <c r="AG368" s="236"/>
      <c r="AH368" s="236"/>
      <c r="AI368" s="236"/>
      <c r="AJ368" s="242"/>
    </row>
    <row r="369" spans="1:36" ht="12.75">
      <c r="A369" s="230" t="s">
        <v>372</v>
      </c>
      <c r="B369" s="325"/>
      <c r="C369" s="238" t="s">
        <v>407</v>
      </c>
      <c r="D369" s="136" t="s">
        <v>374</v>
      </c>
      <c r="E369" s="249" t="s">
        <v>393</v>
      </c>
      <c r="F369" s="84"/>
      <c r="G369" s="236"/>
      <c r="H369" s="236"/>
      <c r="I369" s="236"/>
      <c r="J369" s="236"/>
      <c r="K369" s="236"/>
      <c r="L369" s="236"/>
      <c r="M369" s="236"/>
      <c r="N369" s="236"/>
      <c r="O369" s="234"/>
      <c r="P369" s="236"/>
      <c r="Q369" s="236"/>
      <c r="R369" s="236"/>
      <c r="S369" s="236"/>
      <c r="T369" s="236"/>
      <c r="U369" s="236"/>
      <c r="V369" s="236"/>
      <c r="W369" s="236"/>
      <c r="X369" s="236"/>
      <c r="Y369" s="236"/>
      <c r="Z369" s="236"/>
      <c r="AA369" s="236"/>
      <c r="AB369" s="236"/>
      <c r="AC369" s="234"/>
      <c r="AD369" s="236"/>
      <c r="AE369" s="236"/>
      <c r="AF369" s="236"/>
      <c r="AG369" s="236"/>
      <c r="AH369" s="236"/>
      <c r="AI369" s="236"/>
      <c r="AJ369" s="242"/>
    </row>
    <row r="370" spans="1:36" ht="12.75">
      <c r="A370" s="230" t="s">
        <v>372</v>
      </c>
      <c r="B370" s="325"/>
      <c r="C370" s="238" t="s">
        <v>408</v>
      </c>
      <c r="D370" s="136" t="s">
        <v>374</v>
      </c>
      <c r="E370" s="249" t="s">
        <v>393</v>
      </c>
      <c r="F370" s="84"/>
      <c r="G370" s="236"/>
      <c r="H370" s="236"/>
      <c r="I370" s="236"/>
      <c r="J370" s="236"/>
      <c r="K370" s="236"/>
      <c r="L370" s="236"/>
      <c r="M370" s="236"/>
      <c r="N370" s="236"/>
      <c r="O370" s="234"/>
      <c r="P370" s="236"/>
      <c r="Q370" s="236"/>
      <c r="R370" s="236"/>
      <c r="S370" s="236"/>
      <c r="T370" s="236"/>
      <c r="U370" s="236"/>
      <c r="V370" s="236"/>
      <c r="W370" s="236"/>
      <c r="X370" s="236"/>
      <c r="Y370" s="236"/>
      <c r="Z370" s="236"/>
      <c r="AA370" s="236"/>
      <c r="AB370" s="236"/>
      <c r="AC370" s="234"/>
      <c r="AD370" s="236"/>
      <c r="AE370" s="236"/>
      <c r="AF370" s="236"/>
      <c r="AG370" s="236"/>
      <c r="AH370" s="236"/>
      <c r="AI370" s="236"/>
      <c r="AJ370" s="242"/>
    </row>
    <row r="371" spans="1:36" ht="12.75">
      <c r="A371" s="230" t="s">
        <v>372</v>
      </c>
      <c r="B371" s="325"/>
      <c r="C371" s="238" t="s">
        <v>409</v>
      </c>
      <c r="D371" s="136" t="s">
        <v>374</v>
      </c>
      <c r="E371" s="249" t="s">
        <v>393</v>
      </c>
      <c r="F371" s="84"/>
      <c r="G371" s="236"/>
      <c r="H371" s="236"/>
      <c r="I371" s="236"/>
      <c r="J371" s="236"/>
      <c r="K371" s="236"/>
      <c r="L371" s="236"/>
      <c r="M371" s="236"/>
      <c r="N371" s="236"/>
      <c r="O371" s="234"/>
      <c r="P371" s="236"/>
      <c r="Q371" s="236"/>
      <c r="R371" s="236"/>
      <c r="S371" s="236"/>
      <c r="T371" s="236"/>
      <c r="U371" s="236"/>
      <c r="V371" s="236"/>
      <c r="W371" s="236"/>
      <c r="X371" s="236"/>
      <c r="Y371" s="236"/>
      <c r="Z371" s="236"/>
      <c r="AA371" s="236"/>
      <c r="AB371" s="236"/>
      <c r="AC371" s="234"/>
      <c r="AD371" s="236"/>
      <c r="AE371" s="236"/>
      <c r="AF371" s="236"/>
      <c r="AG371" s="236"/>
      <c r="AH371" s="236"/>
      <c r="AI371" s="236"/>
      <c r="AJ371" s="242"/>
    </row>
    <row r="372" spans="1:36" ht="12.75">
      <c r="A372" s="230" t="s">
        <v>372</v>
      </c>
      <c r="B372" s="325"/>
      <c r="C372" s="238" t="s">
        <v>401</v>
      </c>
      <c r="D372" s="136" t="s">
        <v>374</v>
      </c>
      <c r="E372" s="249" t="s">
        <v>393</v>
      </c>
      <c r="F372" s="84"/>
      <c r="G372" s="236"/>
      <c r="H372" s="236"/>
      <c r="I372" s="236"/>
      <c r="J372" s="236"/>
      <c r="K372" s="236"/>
      <c r="L372" s="236"/>
      <c r="M372" s="236"/>
      <c r="N372" s="236"/>
      <c r="O372" s="234"/>
      <c r="P372" s="236"/>
      <c r="Q372" s="236"/>
      <c r="R372" s="236"/>
      <c r="S372" s="236"/>
      <c r="T372" s="236"/>
      <c r="U372" s="236"/>
      <c r="V372" s="236"/>
      <c r="W372" s="236"/>
      <c r="X372" s="236"/>
      <c r="Y372" s="236"/>
      <c r="Z372" s="236"/>
      <c r="AA372" s="236"/>
      <c r="AB372" s="236"/>
      <c r="AC372" s="234"/>
      <c r="AD372" s="236"/>
      <c r="AE372" s="236"/>
      <c r="AF372" s="236"/>
      <c r="AG372" s="236"/>
      <c r="AH372" s="236"/>
      <c r="AI372" s="236"/>
      <c r="AJ372" s="242"/>
    </row>
    <row r="373" spans="1:36" ht="12.75">
      <c r="A373" s="230" t="s">
        <v>372</v>
      </c>
      <c r="B373" s="325"/>
      <c r="C373" s="238" t="s">
        <v>402</v>
      </c>
      <c r="D373" s="136" t="s">
        <v>374</v>
      </c>
      <c r="E373" s="249" t="s">
        <v>393</v>
      </c>
      <c r="F373" s="84"/>
      <c r="G373" s="236"/>
      <c r="H373" s="236"/>
      <c r="I373" s="236"/>
      <c r="J373" s="236"/>
      <c r="K373" s="236"/>
      <c r="L373" s="236"/>
      <c r="M373" s="236"/>
      <c r="N373" s="236"/>
      <c r="O373" s="234"/>
      <c r="P373" s="236"/>
      <c r="Q373" s="236"/>
      <c r="R373" s="236"/>
      <c r="S373" s="236"/>
      <c r="T373" s="236"/>
      <c r="U373" s="236"/>
      <c r="V373" s="236"/>
      <c r="W373" s="236"/>
      <c r="X373" s="236"/>
      <c r="Y373" s="236"/>
      <c r="Z373" s="236"/>
      <c r="AA373" s="236"/>
      <c r="AB373" s="236"/>
      <c r="AC373" s="234"/>
      <c r="AD373" s="236"/>
      <c r="AE373" s="236"/>
      <c r="AF373" s="236"/>
      <c r="AG373" s="236"/>
      <c r="AH373" s="236"/>
      <c r="AI373" s="236"/>
      <c r="AJ373" s="242"/>
    </row>
    <row r="374" spans="1:36" ht="12.75">
      <c r="A374" s="230" t="s">
        <v>372</v>
      </c>
      <c r="B374" s="325"/>
      <c r="C374" s="135" t="s">
        <v>410</v>
      </c>
      <c r="D374" s="136" t="s">
        <v>374</v>
      </c>
      <c r="E374" s="249" t="s">
        <v>393</v>
      </c>
      <c r="F374" s="84"/>
      <c r="G374" s="236"/>
      <c r="H374" s="236"/>
      <c r="I374" s="236"/>
      <c r="J374" s="236"/>
      <c r="K374" s="236"/>
      <c r="L374" s="236"/>
      <c r="M374" s="236"/>
      <c r="N374" s="236"/>
      <c r="O374" s="234"/>
      <c r="P374" s="236"/>
      <c r="Q374" s="236"/>
      <c r="R374" s="236"/>
      <c r="S374" s="236"/>
      <c r="T374" s="236"/>
      <c r="U374" s="236"/>
      <c r="V374" s="236"/>
      <c r="W374" s="236"/>
      <c r="X374" s="236"/>
      <c r="Y374" s="236"/>
      <c r="Z374" s="236"/>
      <c r="AA374" s="236"/>
      <c r="AB374" s="236"/>
      <c r="AC374" s="234"/>
      <c r="AD374" s="236"/>
      <c r="AE374" s="236"/>
      <c r="AF374" s="236"/>
      <c r="AG374" s="236"/>
      <c r="AH374" s="236"/>
      <c r="AI374" s="236"/>
      <c r="AJ374" s="242"/>
    </row>
    <row r="375" spans="1:36" ht="12.75">
      <c r="A375" s="230" t="s">
        <v>372</v>
      </c>
      <c r="B375" s="325"/>
      <c r="C375" s="238" t="s">
        <v>411</v>
      </c>
      <c r="D375" s="136" t="s">
        <v>374</v>
      </c>
      <c r="E375" s="249" t="s">
        <v>393</v>
      </c>
      <c r="F375" s="84"/>
      <c r="G375" s="236"/>
      <c r="H375" s="236"/>
      <c r="I375" s="236"/>
      <c r="J375" s="236"/>
      <c r="K375" s="236"/>
      <c r="L375" s="236"/>
      <c r="M375" s="236"/>
      <c r="N375" s="236"/>
      <c r="O375" s="234"/>
      <c r="P375" s="236"/>
      <c r="Q375" s="236"/>
      <c r="R375" s="236"/>
      <c r="S375" s="236"/>
      <c r="T375" s="236"/>
      <c r="U375" s="236"/>
      <c r="V375" s="236"/>
      <c r="W375" s="236"/>
      <c r="X375" s="236"/>
      <c r="Y375" s="236"/>
      <c r="Z375" s="236"/>
      <c r="AA375" s="236"/>
      <c r="AB375" s="236"/>
      <c r="AC375" s="234"/>
      <c r="AD375" s="236"/>
      <c r="AE375" s="236"/>
      <c r="AF375" s="236"/>
      <c r="AG375" s="236"/>
      <c r="AH375" s="236"/>
      <c r="AI375" s="236"/>
      <c r="AJ375" s="242"/>
    </row>
    <row r="376" spans="1:36" ht="12.75">
      <c r="A376" s="230" t="s">
        <v>372</v>
      </c>
      <c r="B376" s="325"/>
      <c r="C376" s="238" t="s">
        <v>412</v>
      </c>
      <c r="D376" s="136" t="s">
        <v>374</v>
      </c>
      <c r="E376" s="249" t="s">
        <v>393</v>
      </c>
      <c r="F376" s="84"/>
      <c r="G376" s="236"/>
      <c r="H376" s="236"/>
      <c r="I376" s="236"/>
      <c r="J376" s="236"/>
      <c r="K376" s="236"/>
      <c r="L376" s="236"/>
      <c r="M376" s="236"/>
      <c r="N376" s="236"/>
      <c r="O376" s="234"/>
      <c r="P376" s="236"/>
      <c r="Q376" s="236"/>
      <c r="R376" s="236"/>
      <c r="S376" s="236"/>
      <c r="T376" s="236"/>
      <c r="U376" s="236"/>
      <c r="V376" s="236"/>
      <c r="W376" s="236"/>
      <c r="X376" s="236"/>
      <c r="Y376" s="236"/>
      <c r="Z376" s="236"/>
      <c r="AA376" s="236"/>
      <c r="AB376" s="236"/>
      <c r="AC376" s="234"/>
      <c r="AD376" s="236"/>
      <c r="AE376" s="236"/>
      <c r="AF376" s="236"/>
      <c r="AG376" s="236"/>
      <c r="AH376" s="236"/>
      <c r="AI376" s="236"/>
      <c r="AJ376" s="242"/>
    </row>
    <row r="377" spans="1:36" ht="12.75">
      <c r="A377" s="230" t="s">
        <v>372</v>
      </c>
      <c r="B377" s="325"/>
      <c r="C377" s="238" t="s">
        <v>413</v>
      </c>
      <c r="D377" s="136" t="s">
        <v>374</v>
      </c>
      <c r="E377" s="249" t="s">
        <v>393</v>
      </c>
      <c r="F377" s="84"/>
      <c r="G377" s="236"/>
      <c r="H377" s="236"/>
      <c r="I377" s="236"/>
      <c r="J377" s="236"/>
      <c r="K377" s="236"/>
      <c r="L377" s="236"/>
      <c r="M377" s="236"/>
      <c r="N377" s="236"/>
      <c r="O377" s="234"/>
      <c r="P377" s="236"/>
      <c r="Q377" s="236"/>
      <c r="R377" s="236"/>
      <c r="S377" s="236"/>
      <c r="T377" s="236"/>
      <c r="U377" s="236"/>
      <c r="V377" s="236"/>
      <c r="W377" s="236"/>
      <c r="X377" s="236"/>
      <c r="Y377" s="236"/>
      <c r="Z377" s="236"/>
      <c r="AA377" s="236"/>
      <c r="AB377" s="236"/>
      <c r="AC377" s="234"/>
      <c r="AD377" s="236"/>
      <c r="AE377" s="236"/>
      <c r="AF377" s="236"/>
      <c r="AG377" s="236"/>
      <c r="AH377" s="236"/>
      <c r="AI377" s="236"/>
      <c r="AJ377" s="242"/>
    </row>
    <row r="378" spans="1:36" ht="12.75">
      <c r="A378" s="230" t="s">
        <v>372</v>
      </c>
      <c r="B378" s="324"/>
      <c r="C378" s="250" t="s">
        <v>414</v>
      </c>
      <c r="D378" s="103"/>
      <c r="E378" s="103">
        <v>5</v>
      </c>
      <c r="F378" s="84"/>
      <c r="G378" s="243"/>
      <c r="H378" s="243"/>
      <c r="I378" s="243"/>
      <c r="J378" s="243"/>
      <c r="K378" s="243"/>
      <c r="L378" s="243"/>
      <c r="M378" s="243"/>
      <c r="N378" s="243"/>
      <c r="O378" s="84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84"/>
      <c r="AD378" s="243"/>
      <c r="AE378" s="243"/>
      <c r="AF378" s="243"/>
      <c r="AG378" s="243"/>
      <c r="AH378" s="243"/>
      <c r="AI378" s="243"/>
      <c r="AJ378" s="244"/>
    </row>
    <row r="379" spans="1:36" ht="12.75">
      <c r="A379" s="230" t="s">
        <v>372</v>
      </c>
      <c r="B379" s="325"/>
      <c r="C379" s="160" t="s">
        <v>415</v>
      </c>
      <c r="D379" s="166"/>
      <c r="E379" s="166">
        <v>10</v>
      </c>
      <c r="F379" s="171"/>
      <c r="G379" s="251"/>
      <c r="H379" s="251"/>
      <c r="I379" s="251"/>
      <c r="J379" s="251"/>
      <c r="K379" s="251"/>
      <c r="L379" s="251"/>
      <c r="M379" s="251"/>
      <c r="N379" s="251"/>
      <c r="O379" s="171"/>
      <c r="P379" s="251"/>
      <c r="Q379" s="251"/>
      <c r="R379" s="251"/>
      <c r="S379" s="251"/>
      <c r="T379" s="251"/>
      <c r="U379" s="251"/>
      <c r="V379" s="251"/>
      <c r="W379" s="251"/>
      <c r="X379" s="251"/>
      <c r="Y379" s="251"/>
      <c r="Z379" s="251"/>
      <c r="AA379" s="251"/>
      <c r="AB379" s="251"/>
      <c r="AC379" s="171"/>
      <c r="AD379" s="251"/>
      <c r="AE379" s="251"/>
      <c r="AF379" s="251"/>
      <c r="AG379" s="251"/>
      <c r="AH379" s="251"/>
      <c r="AI379" s="251"/>
      <c r="AJ379" s="252"/>
    </row>
    <row r="380" spans="1:36" ht="38.25">
      <c r="A380" s="230" t="s">
        <v>372</v>
      </c>
      <c r="B380" s="325"/>
      <c r="C380" s="144" t="s">
        <v>416</v>
      </c>
      <c r="D380" s="166"/>
      <c r="E380" s="166">
        <v>10</v>
      </c>
      <c r="F380" s="171"/>
      <c r="G380" s="251"/>
      <c r="H380" s="251"/>
      <c r="I380" s="251"/>
      <c r="J380" s="251"/>
      <c r="K380" s="251"/>
      <c r="L380" s="251"/>
      <c r="M380" s="251"/>
      <c r="N380" s="251"/>
      <c r="O380" s="171"/>
      <c r="P380" s="251"/>
      <c r="Q380" s="251"/>
      <c r="R380" s="251"/>
      <c r="S380" s="251"/>
      <c r="T380" s="251"/>
      <c r="U380" s="251"/>
      <c r="V380" s="251"/>
      <c r="W380" s="251"/>
      <c r="X380" s="251"/>
      <c r="Y380" s="251"/>
      <c r="Z380" s="251"/>
      <c r="AA380" s="251"/>
      <c r="AB380" s="251"/>
      <c r="AC380" s="171"/>
      <c r="AD380" s="251"/>
      <c r="AE380" s="251"/>
      <c r="AF380" s="251"/>
      <c r="AG380" s="251"/>
      <c r="AH380" s="251"/>
      <c r="AI380" s="251"/>
      <c r="AJ380" s="252"/>
    </row>
    <row r="381" spans="1:36" ht="13.5" thickBot="1">
      <c r="A381" s="230" t="s">
        <v>372</v>
      </c>
      <c r="B381" s="326"/>
      <c r="C381" s="253" t="s">
        <v>263</v>
      </c>
      <c r="D381" s="254"/>
      <c r="E381" s="254">
        <f aca="true" t="shared" si="54" ref="E381:AJ381">E327+E362+E378+E379+E380</f>
        <v>79</v>
      </c>
      <c r="F381" s="254">
        <f t="shared" si="54"/>
        <v>11</v>
      </c>
      <c r="G381" s="254">
        <f t="shared" si="54"/>
        <v>31</v>
      </c>
      <c r="H381" s="254">
        <f t="shared" si="54"/>
        <v>175</v>
      </c>
      <c r="I381" s="254">
        <f t="shared" si="54"/>
        <v>0</v>
      </c>
      <c r="J381" s="254">
        <f t="shared" si="54"/>
        <v>0</v>
      </c>
      <c r="K381" s="254">
        <f t="shared" si="54"/>
        <v>0</v>
      </c>
      <c r="L381" s="254">
        <f t="shared" si="54"/>
        <v>20</v>
      </c>
      <c r="M381" s="254">
        <f t="shared" si="54"/>
        <v>0</v>
      </c>
      <c r="N381" s="254">
        <f t="shared" si="54"/>
        <v>0</v>
      </c>
      <c r="O381" s="254">
        <f t="shared" si="54"/>
        <v>8</v>
      </c>
      <c r="P381" s="254">
        <f t="shared" si="54"/>
        <v>14</v>
      </c>
      <c r="Q381" s="254">
        <f t="shared" si="54"/>
        <v>21</v>
      </c>
      <c r="R381" s="254">
        <f t="shared" si="54"/>
        <v>0</v>
      </c>
      <c r="S381" s="254">
        <f t="shared" si="54"/>
        <v>14</v>
      </c>
      <c r="T381" s="254">
        <f t="shared" si="54"/>
        <v>3</v>
      </c>
      <c r="U381" s="254">
        <f t="shared" si="54"/>
        <v>0</v>
      </c>
      <c r="V381" s="254">
        <f t="shared" si="54"/>
        <v>0</v>
      </c>
      <c r="W381" s="254">
        <f t="shared" si="54"/>
        <v>7</v>
      </c>
      <c r="X381" s="254">
        <f t="shared" si="54"/>
        <v>9</v>
      </c>
      <c r="Y381" s="254">
        <f t="shared" si="54"/>
        <v>0</v>
      </c>
      <c r="Z381" s="254">
        <f t="shared" si="54"/>
        <v>0</v>
      </c>
      <c r="AA381" s="254">
        <f t="shared" si="54"/>
        <v>2</v>
      </c>
      <c r="AB381" s="254">
        <f t="shared" si="54"/>
        <v>0</v>
      </c>
      <c r="AC381" s="254">
        <f t="shared" si="54"/>
        <v>12</v>
      </c>
      <c r="AD381" s="254">
        <f t="shared" si="54"/>
        <v>7</v>
      </c>
      <c r="AE381" s="254">
        <f t="shared" si="54"/>
        <v>0</v>
      </c>
      <c r="AF381" s="254">
        <f t="shared" si="54"/>
        <v>12</v>
      </c>
      <c r="AG381" s="254">
        <f t="shared" si="54"/>
        <v>0</v>
      </c>
      <c r="AH381" s="254">
        <f t="shared" si="54"/>
        <v>0</v>
      </c>
      <c r="AI381" s="254">
        <f t="shared" si="54"/>
        <v>7</v>
      </c>
      <c r="AJ381" s="254">
        <f t="shared" si="54"/>
        <v>0</v>
      </c>
    </row>
    <row r="383" spans="1:36" s="178" customFormat="1" ht="12.75">
      <c r="A383" s="229" t="s">
        <v>417</v>
      </c>
      <c r="B383" s="323"/>
      <c r="C383" s="80" t="s">
        <v>196</v>
      </c>
      <c r="D383" s="255"/>
      <c r="E383" s="256">
        <f aca="true" t="shared" si="55" ref="E383:AJ383">E384+E397+E405+E410+E411+E415</f>
        <v>21</v>
      </c>
      <c r="F383" s="79">
        <f t="shared" si="55"/>
        <v>0</v>
      </c>
      <c r="G383" s="79">
        <f t="shared" si="55"/>
        <v>0</v>
      </c>
      <c r="H383" s="79">
        <f t="shared" si="55"/>
        <v>0</v>
      </c>
      <c r="I383" s="79">
        <f t="shared" si="55"/>
        <v>0</v>
      </c>
      <c r="J383" s="79">
        <f t="shared" si="55"/>
        <v>0</v>
      </c>
      <c r="K383" s="79">
        <f t="shared" si="55"/>
        <v>0</v>
      </c>
      <c r="L383" s="79">
        <f t="shared" si="55"/>
        <v>0</v>
      </c>
      <c r="M383" s="79">
        <f t="shared" si="55"/>
        <v>0</v>
      </c>
      <c r="N383" s="79">
        <f t="shared" si="55"/>
        <v>0</v>
      </c>
      <c r="O383" s="79">
        <f t="shared" si="55"/>
        <v>3</v>
      </c>
      <c r="P383" s="79">
        <f t="shared" si="55"/>
        <v>9</v>
      </c>
      <c r="Q383" s="79">
        <f t="shared" si="55"/>
        <v>12</v>
      </c>
      <c r="R383" s="79">
        <f t="shared" si="55"/>
        <v>3</v>
      </c>
      <c r="S383" s="79">
        <f t="shared" si="55"/>
        <v>4</v>
      </c>
      <c r="T383" s="79">
        <f t="shared" si="55"/>
        <v>36</v>
      </c>
      <c r="U383" s="79">
        <f t="shared" si="55"/>
        <v>0</v>
      </c>
      <c r="V383" s="79">
        <f t="shared" si="55"/>
        <v>4</v>
      </c>
      <c r="W383" s="79">
        <f t="shared" si="55"/>
        <v>0</v>
      </c>
      <c r="X383" s="79">
        <f t="shared" si="55"/>
        <v>16</v>
      </c>
      <c r="Y383" s="79">
        <f t="shared" si="55"/>
        <v>0</v>
      </c>
      <c r="Z383" s="79">
        <f t="shared" si="55"/>
        <v>0</v>
      </c>
      <c r="AA383" s="79">
        <f t="shared" si="55"/>
        <v>22</v>
      </c>
      <c r="AB383" s="79">
        <f t="shared" si="55"/>
        <v>33</v>
      </c>
      <c r="AC383" s="79">
        <f t="shared" si="55"/>
        <v>36</v>
      </c>
      <c r="AD383" s="79">
        <f t="shared" si="55"/>
        <v>0</v>
      </c>
      <c r="AE383" s="79">
        <f t="shared" si="55"/>
        <v>0</v>
      </c>
      <c r="AF383" s="79">
        <f t="shared" si="55"/>
        <v>208</v>
      </c>
      <c r="AG383" s="79">
        <f t="shared" si="55"/>
        <v>0</v>
      </c>
      <c r="AH383" s="79">
        <f t="shared" si="55"/>
        <v>0</v>
      </c>
      <c r="AI383" s="79">
        <f t="shared" si="55"/>
        <v>0</v>
      </c>
      <c r="AJ383" s="79">
        <f t="shared" si="55"/>
        <v>0</v>
      </c>
    </row>
    <row r="384" spans="1:36" ht="12.75">
      <c r="A384" s="230" t="s">
        <v>417</v>
      </c>
      <c r="B384" s="324"/>
      <c r="C384" s="231" t="s">
        <v>197</v>
      </c>
      <c r="D384" s="88"/>
      <c r="E384" s="235">
        <v>12</v>
      </c>
      <c r="F384" s="257"/>
      <c r="G384" s="88">
        <f aca="true" t="shared" si="56" ref="G384:AJ384">SUM(G385:G396)</f>
        <v>0</v>
      </c>
      <c r="H384" s="88">
        <f t="shared" si="56"/>
        <v>0</v>
      </c>
      <c r="I384" s="88">
        <f t="shared" si="56"/>
        <v>0</v>
      </c>
      <c r="J384" s="88">
        <f t="shared" si="56"/>
        <v>0</v>
      </c>
      <c r="K384" s="88">
        <f t="shared" si="56"/>
        <v>0</v>
      </c>
      <c r="L384" s="88">
        <f t="shared" si="56"/>
        <v>0</v>
      </c>
      <c r="M384" s="88">
        <f t="shared" si="56"/>
        <v>0</v>
      </c>
      <c r="N384" s="88">
        <f t="shared" si="56"/>
        <v>0</v>
      </c>
      <c r="O384" s="88">
        <f t="shared" si="56"/>
        <v>0</v>
      </c>
      <c r="P384" s="88">
        <f t="shared" si="56"/>
        <v>2</v>
      </c>
      <c r="Q384" s="88">
        <f t="shared" si="56"/>
        <v>0</v>
      </c>
      <c r="R384" s="88">
        <f t="shared" si="56"/>
        <v>1</v>
      </c>
      <c r="S384" s="88">
        <f t="shared" si="56"/>
        <v>0</v>
      </c>
      <c r="T384" s="88">
        <f t="shared" si="56"/>
        <v>36</v>
      </c>
      <c r="U384" s="88">
        <f t="shared" si="56"/>
        <v>0</v>
      </c>
      <c r="V384" s="88">
        <f t="shared" si="56"/>
        <v>0</v>
      </c>
      <c r="W384" s="88">
        <f t="shared" si="56"/>
        <v>0</v>
      </c>
      <c r="X384" s="88">
        <f t="shared" si="56"/>
        <v>12</v>
      </c>
      <c r="Y384" s="88">
        <f t="shared" si="56"/>
        <v>0</v>
      </c>
      <c r="Z384" s="88">
        <f t="shared" si="56"/>
        <v>0</v>
      </c>
      <c r="AA384" s="88">
        <f t="shared" si="56"/>
        <v>22</v>
      </c>
      <c r="AB384" s="88">
        <f t="shared" si="56"/>
        <v>11</v>
      </c>
      <c r="AC384" s="88">
        <f t="shared" si="56"/>
        <v>24</v>
      </c>
      <c r="AD384" s="88">
        <f t="shared" si="56"/>
        <v>0</v>
      </c>
      <c r="AE384" s="88">
        <f t="shared" si="56"/>
        <v>0</v>
      </c>
      <c r="AF384" s="88">
        <f t="shared" si="56"/>
        <v>48</v>
      </c>
      <c r="AG384" s="88">
        <f t="shared" si="56"/>
        <v>0</v>
      </c>
      <c r="AH384" s="88">
        <f t="shared" si="56"/>
        <v>0</v>
      </c>
      <c r="AI384" s="88">
        <f t="shared" si="56"/>
        <v>0</v>
      </c>
      <c r="AJ384" s="88">
        <f t="shared" si="56"/>
        <v>0</v>
      </c>
    </row>
    <row r="385" spans="1:36" ht="12.75">
      <c r="A385" s="230" t="s">
        <v>417</v>
      </c>
      <c r="B385" s="325"/>
      <c r="C385" s="89" t="s">
        <v>418</v>
      </c>
      <c r="D385" s="103"/>
      <c r="E385" s="90" t="s">
        <v>419</v>
      </c>
      <c r="F385" s="91"/>
      <c r="G385" s="92"/>
      <c r="H385" s="92"/>
      <c r="I385" s="92"/>
      <c r="J385" s="92"/>
      <c r="K385" s="92"/>
      <c r="L385" s="92"/>
      <c r="M385" s="92"/>
      <c r="N385" s="92"/>
      <c r="O385" s="91"/>
      <c r="P385" s="92">
        <v>2</v>
      </c>
      <c r="Q385" s="92"/>
      <c r="R385" s="92">
        <v>1</v>
      </c>
      <c r="S385" s="92"/>
      <c r="T385" s="93">
        <v>3</v>
      </c>
      <c r="U385" s="92"/>
      <c r="V385" s="92"/>
      <c r="W385" s="92"/>
      <c r="X385" s="92">
        <v>1</v>
      </c>
      <c r="Y385" s="92"/>
      <c r="Z385" s="92"/>
      <c r="AA385" s="92"/>
      <c r="AB385" s="92"/>
      <c r="AC385" s="91">
        <v>2</v>
      </c>
      <c r="AD385" s="92"/>
      <c r="AE385" s="92"/>
      <c r="AF385" s="92">
        <v>4</v>
      </c>
      <c r="AG385" s="92"/>
      <c r="AH385" s="92"/>
      <c r="AI385" s="92"/>
      <c r="AJ385" s="244"/>
    </row>
    <row r="386" spans="1:36" ht="12.75">
      <c r="A386" s="230" t="s">
        <v>417</v>
      </c>
      <c r="B386" s="325"/>
      <c r="C386" s="89" t="s">
        <v>420</v>
      </c>
      <c r="D386" s="103"/>
      <c r="E386" s="90" t="s">
        <v>419</v>
      </c>
      <c r="F386" s="91"/>
      <c r="G386" s="92"/>
      <c r="H386" s="92"/>
      <c r="I386" s="92"/>
      <c r="J386" s="92"/>
      <c r="K386" s="92"/>
      <c r="L386" s="92"/>
      <c r="M386" s="92"/>
      <c r="N386" s="92"/>
      <c r="O386" s="91"/>
      <c r="P386" s="92"/>
      <c r="Q386" s="92"/>
      <c r="R386" s="92"/>
      <c r="S386" s="92"/>
      <c r="T386" s="92">
        <v>3</v>
      </c>
      <c r="U386" s="92"/>
      <c r="V386" s="92"/>
      <c r="W386" s="92"/>
      <c r="X386" s="92">
        <v>1</v>
      </c>
      <c r="Y386" s="92"/>
      <c r="Z386" s="92"/>
      <c r="AA386" s="92">
        <v>2</v>
      </c>
      <c r="AB386" s="92">
        <v>1</v>
      </c>
      <c r="AC386" s="91">
        <v>2</v>
      </c>
      <c r="AD386" s="92"/>
      <c r="AE386" s="92"/>
      <c r="AF386" s="92">
        <v>4</v>
      </c>
      <c r="AG386" s="92"/>
      <c r="AH386" s="92"/>
      <c r="AI386" s="92"/>
      <c r="AJ386" s="244"/>
    </row>
    <row r="387" spans="1:36" ht="12.75">
      <c r="A387" s="230" t="s">
        <v>417</v>
      </c>
      <c r="B387" s="325"/>
      <c r="C387" s="89" t="s">
        <v>421</v>
      </c>
      <c r="D387" s="103"/>
      <c r="E387" s="90" t="s">
        <v>419</v>
      </c>
      <c r="F387" s="91"/>
      <c r="G387" s="92"/>
      <c r="H387" s="92"/>
      <c r="I387" s="92"/>
      <c r="J387" s="92"/>
      <c r="K387" s="92"/>
      <c r="L387" s="92"/>
      <c r="M387" s="92"/>
      <c r="N387" s="92"/>
      <c r="O387" s="91"/>
      <c r="P387" s="92"/>
      <c r="Q387" s="92"/>
      <c r="R387" s="92"/>
      <c r="S387" s="92"/>
      <c r="T387" s="92">
        <v>3</v>
      </c>
      <c r="U387" s="92"/>
      <c r="V387" s="92"/>
      <c r="W387" s="92"/>
      <c r="X387" s="92">
        <v>1</v>
      </c>
      <c r="Y387" s="92"/>
      <c r="Z387" s="92"/>
      <c r="AA387" s="92">
        <v>2</v>
      </c>
      <c r="AB387" s="92">
        <v>1</v>
      </c>
      <c r="AC387" s="91">
        <v>2</v>
      </c>
      <c r="AD387" s="92"/>
      <c r="AE387" s="92"/>
      <c r="AF387" s="92">
        <v>4</v>
      </c>
      <c r="AG387" s="92"/>
      <c r="AH387" s="92"/>
      <c r="AI387" s="92"/>
      <c r="AJ387" s="244"/>
    </row>
    <row r="388" spans="1:36" ht="12.75">
      <c r="A388" s="230" t="s">
        <v>417</v>
      </c>
      <c r="B388" s="325"/>
      <c r="C388" s="89" t="s">
        <v>422</v>
      </c>
      <c r="D388" s="103"/>
      <c r="E388" s="90" t="s">
        <v>419</v>
      </c>
      <c r="F388" s="91"/>
      <c r="G388" s="92"/>
      <c r="H388" s="92"/>
      <c r="I388" s="92"/>
      <c r="J388" s="92"/>
      <c r="K388" s="92"/>
      <c r="L388" s="92"/>
      <c r="M388" s="92"/>
      <c r="N388" s="92"/>
      <c r="O388" s="91"/>
      <c r="P388" s="92"/>
      <c r="Q388" s="92"/>
      <c r="R388" s="92"/>
      <c r="S388" s="92"/>
      <c r="T388" s="92">
        <v>3</v>
      </c>
      <c r="U388" s="92"/>
      <c r="V388" s="92"/>
      <c r="W388" s="92"/>
      <c r="X388" s="92">
        <v>1</v>
      </c>
      <c r="Y388" s="92"/>
      <c r="Z388" s="92"/>
      <c r="AA388" s="92">
        <v>2</v>
      </c>
      <c r="AB388" s="92">
        <v>1</v>
      </c>
      <c r="AC388" s="91">
        <v>2</v>
      </c>
      <c r="AD388" s="92"/>
      <c r="AE388" s="92"/>
      <c r="AF388" s="92">
        <v>4</v>
      </c>
      <c r="AG388" s="92"/>
      <c r="AH388" s="92"/>
      <c r="AI388" s="92"/>
      <c r="AJ388" s="244"/>
    </row>
    <row r="389" spans="1:36" ht="12.75">
      <c r="A389" s="230" t="s">
        <v>417</v>
      </c>
      <c r="B389" s="325"/>
      <c r="C389" s="89" t="s">
        <v>423</v>
      </c>
      <c r="D389" s="103"/>
      <c r="E389" s="90" t="s">
        <v>419</v>
      </c>
      <c r="F389" s="91"/>
      <c r="G389" s="92"/>
      <c r="H389" s="92"/>
      <c r="I389" s="92"/>
      <c r="J389" s="92"/>
      <c r="K389" s="92"/>
      <c r="L389" s="92"/>
      <c r="M389" s="92"/>
      <c r="N389" s="92"/>
      <c r="O389" s="91"/>
      <c r="P389" s="92"/>
      <c r="Q389" s="92"/>
      <c r="R389" s="92"/>
      <c r="S389" s="92"/>
      <c r="T389" s="92">
        <v>3</v>
      </c>
      <c r="U389" s="92"/>
      <c r="V389" s="92"/>
      <c r="W389" s="92"/>
      <c r="X389" s="92">
        <v>1</v>
      </c>
      <c r="Y389" s="92"/>
      <c r="Z389" s="92"/>
      <c r="AA389" s="92">
        <v>2</v>
      </c>
      <c r="AB389" s="92">
        <v>1</v>
      </c>
      <c r="AC389" s="91">
        <v>2</v>
      </c>
      <c r="AD389" s="92"/>
      <c r="AE389" s="92"/>
      <c r="AF389" s="92">
        <v>4</v>
      </c>
      <c r="AG389" s="92"/>
      <c r="AH389" s="92"/>
      <c r="AI389" s="92"/>
      <c r="AJ389" s="244"/>
    </row>
    <row r="390" spans="1:36" ht="12.75">
      <c r="A390" s="230" t="s">
        <v>417</v>
      </c>
      <c r="B390" s="325"/>
      <c r="C390" s="89" t="s">
        <v>424</v>
      </c>
      <c r="D390" s="103"/>
      <c r="E390" s="90" t="s">
        <v>419</v>
      </c>
      <c r="F390" s="91"/>
      <c r="G390" s="92"/>
      <c r="H390" s="92"/>
      <c r="I390" s="92"/>
      <c r="J390" s="92"/>
      <c r="K390" s="92"/>
      <c r="L390" s="92"/>
      <c r="M390" s="92"/>
      <c r="N390" s="92"/>
      <c r="O390" s="91"/>
      <c r="P390" s="92"/>
      <c r="Q390" s="92"/>
      <c r="R390" s="92"/>
      <c r="S390" s="92"/>
      <c r="T390" s="92">
        <v>3</v>
      </c>
      <c r="U390" s="92"/>
      <c r="V390" s="92"/>
      <c r="W390" s="92"/>
      <c r="X390" s="92">
        <v>1</v>
      </c>
      <c r="Y390" s="92"/>
      <c r="Z390" s="92"/>
      <c r="AA390" s="92">
        <v>2</v>
      </c>
      <c r="AB390" s="92">
        <v>1</v>
      </c>
      <c r="AC390" s="91">
        <v>2</v>
      </c>
      <c r="AD390" s="92"/>
      <c r="AE390" s="92"/>
      <c r="AF390" s="92">
        <v>4</v>
      </c>
      <c r="AG390" s="92"/>
      <c r="AH390" s="92"/>
      <c r="AI390" s="92"/>
      <c r="AJ390" s="244"/>
    </row>
    <row r="391" spans="1:36" ht="12.75">
      <c r="A391" s="230" t="s">
        <v>417</v>
      </c>
      <c r="B391" s="325"/>
      <c r="C391" s="89" t="s">
        <v>425</v>
      </c>
      <c r="D391" s="103"/>
      <c r="E391" s="90" t="s">
        <v>419</v>
      </c>
      <c r="F391" s="91"/>
      <c r="G391" s="92"/>
      <c r="H391" s="92"/>
      <c r="I391" s="92"/>
      <c r="J391" s="92"/>
      <c r="K391" s="92"/>
      <c r="L391" s="92"/>
      <c r="M391" s="92"/>
      <c r="N391" s="92"/>
      <c r="O391" s="91"/>
      <c r="P391" s="92"/>
      <c r="Q391" s="92"/>
      <c r="R391" s="92"/>
      <c r="S391" s="92"/>
      <c r="T391" s="92">
        <v>3</v>
      </c>
      <c r="U391" s="92"/>
      <c r="V391" s="92"/>
      <c r="W391" s="92"/>
      <c r="X391" s="92">
        <v>1</v>
      </c>
      <c r="Y391" s="92"/>
      <c r="Z391" s="92"/>
      <c r="AA391" s="92">
        <v>2</v>
      </c>
      <c r="AB391" s="92">
        <v>1</v>
      </c>
      <c r="AC391" s="91">
        <v>2</v>
      </c>
      <c r="AD391" s="92"/>
      <c r="AE391" s="92"/>
      <c r="AF391" s="92">
        <v>4</v>
      </c>
      <c r="AG391" s="92"/>
      <c r="AH391" s="92"/>
      <c r="AI391" s="92"/>
      <c r="AJ391" s="244"/>
    </row>
    <row r="392" spans="1:36" ht="12.75">
      <c r="A392" s="230" t="s">
        <v>417</v>
      </c>
      <c r="B392" s="325"/>
      <c r="C392" s="89" t="s">
        <v>426</v>
      </c>
      <c r="D392" s="103"/>
      <c r="E392" s="90" t="s">
        <v>419</v>
      </c>
      <c r="F392" s="91"/>
      <c r="G392" s="92"/>
      <c r="H392" s="92"/>
      <c r="I392" s="92"/>
      <c r="J392" s="92"/>
      <c r="K392" s="92"/>
      <c r="L392" s="92"/>
      <c r="M392" s="92"/>
      <c r="N392" s="92"/>
      <c r="O392" s="91"/>
      <c r="P392" s="92"/>
      <c r="Q392" s="92"/>
      <c r="R392" s="92"/>
      <c r="S392" s="92"/>
      <c r="T392" s="92">
        <v>3</v>
      </c>
      <c r="U392" s="92"/>
      <c r="V392" s="92"/>
      <c r="W392" s="92"/>
      <c r="X392" s="92">
        <v>1</v>
      </c>
      <c r="Y392" s="92"/>
      <c r="Z392" s="92"/>
      <c r="AA392" s="92">
        <v>2</v>
      </c>
      <c r="AB392" s="92">
        <v>1</v>
      </c>
      <c r="AC392" s="91">
        <v>2</v>
      </c>
      <c r="AD392" s="92"/>
      <c r="AE392" s="92"/>
      <c r="AF392" s="92">
        <v>4</v>
      </c>
      <c r="AG392" s="92"/>
      <c r="AH392" s="92"/>
      <c r="AI392" s="92"/>
      <c r="AJ392" s="244"/>
    </row>
    <row r="393" spans="1:36" ht="12.75">
      <c r="A393" s="230" t="s">
        <v>417</v>
      </c>
      <c r="B393" s="325"/>
      <c r="C393" s="89" t="s">
        <v>427</v>
      </c>
      <c r="D393" s="103"/>
      <c r="E393" s="90" t="s">
        <v>419</v>
      </c>
      <c r="F393" s="91"/>
      <c r="G393" s="92"/>
      <c r="H393" s="92"/>
      <c r="I393" s="92"/>
      <c r="J393" s="92"/>
      <c r="K393" s="92"/>
      <c r="L393" s="92"/>
      <c r="M393" s="92"/>
      <c r="N393" s="258"/>
      <c r="O393" s="91"/>
      <c r="P393" s="92"/>
      <c r="Q393" s="92"/>
      <c r="R393" s="92"/>
      <c r="S393" s="92"/>
      <c r="T393" s="92">
        <v>3</v>
      </c>
      <c r="U393" s="92"/>
      <c r="V393" s="92"/>
      <c r="W393" s="92"/>
      <c r="X393" s="92">
        <v>1</v>
      </c>
      <c r="Y393" s="92"/>
      <c r="Z393" s="92"/>
      <c r="AA393" s="92">
        <v>2</v>
      </c>
      <c r="AB393" s="92">
        <v>1</v>
      </c>
      <c r="AC393" s="91">
        <v>2</v>
      </c>
      <c r="AD393" s="92"/>
      <c r="AE393" s="92"/>
      <c r="AF393" s="92">
        <v>4</v>
      </c>
      <c r="AG393" s="92"/>
      <c r="AH393" s="92"/>
      <c r="AI393" s="92"/>
      <c r="AJ393" s="244"/>
    </row>
    <row r="394" spans="1:36" ht="12.75">
      <c r="A394" s="230" t="s">
        <v>417</v>
      </c>
      <c r="B394" s="325"/>
      <c r="C394" s="89" t="s">
        <v>428</v>
      </c>
      <c r="D394" s="103"/>
      <c r="E394" s="90" t="s">
        <v>419</v>
      </c>
      <c r="F394" s="91"/>
      <c r="G394" s="92"/>
      <c r="H394" s="92"/>
      <c r="I394" s="92"/>
      <c r="J394" s="92"/>
      <c r="K394" s="92"/>
      <c r="L394" s="92"/>
      <c r="M394" s="92"/>
      <c r="N394" s="115"/>
      <c r="O394" s="91"/>
      <c r="P394" s="92"/>
      <c r="Q394" s="92"/>
      <c r="R394" s="92"/>
      <c r="S394" s="92"/>
      <c r="T394" s="92">
        <v>3</v>
      </c>
      <c r="U394" s="92"/>
      <c r="V394" s="92"/>
      <c r="W394" s="92"/>
      <c r="X394" s="92">
        <v>1</v>
      </c>
      <c r="Y394" s="92"/>
      <c r="Z394" s="92"/>
      <c r="AA394" s="92">
        <v>2</v>
      </c>
      <c r="AB394" s="92">
        <v>1</v>
      </c>
      <c r="AC394" s="91">
        <v>2</v>
      </c>
      <c r="AD394" s="92"/>
      <c r="AE394" s="92"/>
      <c r="AF394" s="92">
        <v>4</v>
      </c>
      <c r="AG394" s="92"/>
      <c r="AH394" s="92"/>
      <c r="AI394" s="92"/>
      <c r="AJ394" s="244"/>
    </row>
    <row r="395" spans="1:36" ht="12.75">
      <c r="A395" s="230" t="s">
        <v>417</v>
      </c>
      <c r="B395" s="325"/>
      <c r="C395" s="89" t="s">
        <v>429</v>
      </c>
      <c r="D395" s="103"/>
      <c r="E395" s="90" t="s">
        <v>419</v>
      </c>
      <c r="F395" s="91"/>
      <c r="G395" s="92"/>
      <c r="H395" s="92"/>
      <c r="I395" s="92"/>
      <c r="J395" s="92"/>
      <c r="K395" s="92"/>
      <c r="L395" s="92"/>
      <c r="M395" s="92"/>
      <c r="N395" s="92"/>
      <c r="O395" s="91"/>
      <c r="P395" s="92"/>
      <c r="Q395" s="92"/>
      <c r="R395" s="92"/>
      <c r="S395" s="92"/>
      <c r="T395" s="92">
        <v>3</v>
      </c>
      <c r="U395" s="92"/>
      <c r="V395" s="92"/>
      <c r="W395" s="92"/>
      <c r="X395" s="92">
        <v>1</v>
      </c>
      <c r="Y395" s="92"/>
      <c r="Z395" s="92"/>
      <c r="AA395" s="92">
        <v>2</v>
      </c>
      <c r="AB395" s="92">
        <v>1</v>
      </c>
      <c r="AC395" s="91">
        <v>2</v>
      </c>
      <c r="AD395" s="92"/>
      <c r="AE395" s="92"/>
      <c r="AF395" s="92">
        <v>4</v>
      </c>
      <c r="AG395" s="92"/>
      <c r="AH395" s="92"/>
      <c r="AI395" s="92"/>
      <c r="AJ395" s="244"/>
    </row>
    <row r="396" spans="1:36" ht="12.75">
      <c r="A396" s="230" t="s">
        <v>417</v>
      </c>
      <c r="B396" s="325"/>
      <c r="C396" s="89" t="s">
        <v>430</v>
      </c>
      <c r="D396" s="103"/>
      <c r="E396" s="90" t="s">
        <v>419</v>
      </c>
      <c r="F396" s="91"/>
      <c r="G396" s="92"/>
      <c r="H396" s="92"/>
      <c r="I396" s="92"/>
      <c r="J396" s="92"/>
      <c r="K396" s="92"/>
      <c r="L396" s="92"/>
      <c r="M396" s="92"/>
      <c r="N396" s="92"/>
      <c r="O396" s="91"/>
      <c r="P396" s="92"/>
      <c r="Q396" s="92"/>
      <c r="R396" s="92"/>
      <c r="S396" s="92"/>
      <c r="T396" s="92">
        <v>3</v>
      </c>
      <c r="U396" s="92"/>
      <c r="V396" s="92"/>
      <c r="W396" s="92"/>
      <c r="X396" s="92">
        <v>1</v>
      </c>
      <c r="Y396" s="92"/>
      <c r="Z396" s="92"/>
      <c r="AA396" s="92">
        <v>2</v>
      </c>
      <c r="AB396" s="92">
        <v>1</v>
      </c>
      <c r="AC396" s="91">
        <v>2</v>
      </c>
      <c r="AD396" s="92"/>
      <c r="AE396" s="92"/>
      <c r="AF396" s="92">
        <v>4</v>
      </c>
      <c r="AG396" s="92"/>
      <c r="AH396" s="92"/>
      <c r="AI396" s="92"/>
      <c r="AJ396" s="244"/>
    </row>
    <row r="397" spans="1:36" ht="12.75">
      <c r="A397" s="230" t="s">
        <v>417</v>
      </c>
      <c r="B397" s="324"/>
      <c r="C397" s="231" t="s">
        <v>57</v>
      </c>
      <c r="D397" s="86">
        <f>SUM(D399:D404)</f>
        <v>0</v>
      </c>
      <c r="E397" s="87">
        <v>5</v>
      </c>
      <c r="F397" s="130">
        <f aca="true" t="shared" si="57" ref="F397:AJ397">SUM(F399:F403)</f>
        <v>0</v>
      </c>
      <c r="G397" s="130">
        <f t="shared" si="57"/>
        <v>0</v>
      </c>
      <c r="H397" s="130">
        <f t="shared" si="57"/>
        <v>0</v>
      </c>
      <c r="I397" s="130">
        <f t="shared" si="57"/>
        <v>0</v>
      </c>
      <c r="J397" s="130">
        <f t="shared" si="57"/>
        <v>0</v>
      </c>
      <c r="K397" s="130">
        <f t="shared" si="57"/>
        <v>0</v>
      </c>
      <c r="L397" s="130">
        <f t="shared" si="57"/>
        <v>0</v>
      </c>
      <c r="M397" s="130">
        <f t="shared" si="57"/>
        <v>0</v>
      </c>
      <c r="N397" s="130">
        <f t="shared" si="57"/>
        <v>0</v>
      </c>
      <c r="O397" s="130">
        <f t="shared" si="57"/>
        <v>0</v>
      </c>
      <c r="P397" s="130">
        <f t="shared" si="57"/>
        <v>0</v>
      </c>
      <c r="Q397" s="130">
        <f t="shared" si="57"/>
        <v>0</v>
      </c>
      <c r="R397" s="130">
        <f t="shared" si="57"/>
        <v>0</v>
      </c>
      <c r="S397" s="130">
        <f t="shared" si="57"/>
        <v>0</v>
      </c>
      <c r="T397" s="130">
        <f t="shared" si="57"/>
        <v>0</v>
      </c>
      <c r="U397" s="130">
        <f t="shared" si="57"/>
        <v>0</v>
      </c>
      <c r="V397" s="130">
        <f t="shared" si="57"/>
        <v>0</v>
      </c>
      <c r="W397" s="130">
        <f t="shared" si="57"/>
        <v>0</v>
      </c>
      <c r="X397" s="130">
        <f t="shared" si="57"/>
        <v>0</v>
      </c>
      <c r="Y397" s="130">
        <f t="shared" si="57"/>
        <v>0</v>
      </c>
      <c r="Z397" s="130">
        <f t="shared" si="57"/>
        <v>0</v>
      </c>
      <c r="AA397" s="130">
        <f t="shared" si="57"/>
        <v>0</v>
      </c>
      <c r="AB397" s="130">
        <f t="shared" si="57"/>
        <v>22</v>
      </c>
      <c r="AC397" s="130">
        <f t="shared" si="57"/>
        <v>0</v>
      </c>
      <c r="AD397" s="130">
        <f t="shared" si="57"/>
        <v>0</v>
      </c>
      <c r="AE397" s="130">
        <f t="shared" si="57"/>
        <v>0</v>
      </c>
      <c r="AF397" s="130">
        <f t="shared" si="57"/>
        <v>0</v>
      </c>
      <c r="AG397" s="130">
        <f t="shared" si="57"/>
        <v>0</v>
      </c>
      <c r="AH397" s="130">
        <f t="shared" si="57"/>
        <v>0</v>
      </c>
      <c r="AI397" s="130">
        <f t="shared" si="57"/>
        <v>0</v>
      </c>
      <c r="AJ397" s="130">
        <f t="shared" si="57"/>
        <v>0</v>
      </c>
    </row>
    <row r="398" spans="1:36" ht="12.75">
      <c r="A398" s="230" t="s">
        <v>417</v>
      </c>
      <c r="B398" s="325"/>
      <c r="C398" s="85"/>
      <c r="D398" s="88"/>
      <c r="E398" s="237"/>
      <c r="F398" s="102"/>
      <c r="G398" s="259"/>
      <c r="H398" s="259"/>
      <c r="I398" s="259"/>
      <c r="J398" s="259"/>
      <c r="K398" s="259"/>
      <c r="L398" s="259"/>
      <c r="M398" s="259"/>
      <c r="N398" s="259"/>
      <c r="O398" s="102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  <c r="AC398" s="102"/>
      <c r="AD398" s="259"/>
      <c r="AE398" s="259"/>
      <c r="AF398" s="259"/>
      <c r="AG398" s="259"/>
      <c r="AH398" s="259"/>
      <c r="AI398" s="259"/>
      <c r="AJ398" s="237"/>
    </row>
    <row r="399" spans="1:36" ht="12.75">
      <c r="A399" s="230" t="s">
        <v>417</v>
      </c>
      <c r="B399" s="325"/>
      <c r="C399" s="89" t="s">
        <v>431</v>
      </c>
      <c r="D399" s="103"/>
      <c r="E399" s="90" t="s">
        <v>432</v>
      </c>
      <c r="F399" s="91"/>
      <c r="G399" s="92"/>
      <c r="H399" s="92"/>
      <c r="I399" s="104"/>
      <c r="J399" s="92"/>
      <c r="K399" s="92"/>
      <c r="L399" s="92"/>
      <c r="M399" s="92"/>
      <c r="N399" s="92"/>
      <c r="O399" s="91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>
        <v>4</v>
      </c>
      <c r="AC399" s="91"/>
      <c r="AD399" s="92"/>
      <c r="AE399" s="92"/>
      <c r="AF399" s="92"/>
      <c r="AG399" s="92"/>
      <c r="AH399" s="92"/>
      <c r="AI399" s="92"/>
      <c r="AJ399" s="244"/>
    </row>
    <row r="400" spans="1:36" ht="12.75">
      <c r="A400" s="230" t="s">
        <v>417</v>
      </c>
      <c r="B400" s="325"/>
      <c r="C400" s="89" t="s">
        <v>433</v>
      </c>
      <c r="D400" s="103"/>
      <c r="E400" s="90" t="s">
        <v>432</v>
      </c>
      <c r="F400" s="91"/>
      <c r="G400" s="92"/>
      <c r="H400" s="92"/>
      <c r="I400" s="104"/>
      <c r="J400" s="92"/>
      <c r="K400" s="92"/>
      <c r="L400" s="92"/>
      <c r="M400" s="92"/>
      <c r="N400" s="92"/>
      <c r="O400" s="91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>
        <v>6</v>
      </c>
      <c r="AC400" s="91"/>
      <c r="AD400" s="92"/>
      <c r="AE400" s="92"/>
      <c r="AF400" s="92"/>
      <c r="AG400" s="92"/>
      <c r="AH400" s="92"/>
      <c r="AI400" s="92"/>
      <c r="AJ400" s="244"/>
    </row>
    <row r="401" spans="1:36" ht="12.75">
      <c r="A401" s="230" t="s">
        <v>417</v>
      </c>
      <c r="B401" s="325"/>
      <c r="C401" s="89" t="s">
        <v>434</v>
      </c>
      <c r="D401" s="103"/>
      <c r="E401" s="90" t="s">
        <v>432</v>
      </c>
      <c r="F401" s="91"/>
      <c r="G401" s="92"/>
      <c r="H401" s="92"/>
      <c r="I401" s="104"/>
      <c r="J401" s="92"/>
      <c r="K401" s="92"/>
      <c r="L401" s="92"/>
      <c r="M401" s="92"/>
      <c r="N401" s="258"/>
      <c r="O401" s="91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>
        <v>4</v>
      </c>
      <c r="AC401" s="91"/>
      <c r="AD401" s="92"/>
      <c r="AE401" s="92"/>
      <c r="AF401" s="92"/>
      <c r="AG401" s="92"/>
      <c r="AH401" s="92"/>
      <c r="AI401" s="92"/>
      <c r="AJ401" s="244"/>
    </row>
    <row r="402" spans="1:36" ht="12.75">
      <c r="A402" s="230" t="s">
        <v>417</v>
      </c>
      <c r="B402" s="325"/>
      <c r="C402" s="89" t="s">
        <v>435</v>
      </c>
      <c r="D402" s="103"/>
      <c r="E402" s="90" t="s">
        <v>432</v>
      </c>
      <c r="F402" s="91"/>
      <c r="G402" s="92"/>
      <c r="H402" s="92"/>
      <c r="I402" s="104"/>
      <c r="J402" s="92"/>
      <c r="K402" s="92"/>
      <c r="L402" s="92"/>
      <c r="M402" s="92"/>
      <c r="N402" s="115"/>
      <c r="O402" s="91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>
        <v>4</v>
      </c>
      <c r="AC402" s="91"/>
      <c r="AD402" s="92"/>
      <c r="AE402" s="92"/>
      <c r="AF402" s="92"/>
      <c r="AG402" s="92"/>
      <c r="AH402" s="92"/>
      <c r="AI402" s="92"/>
      <c r="AJ402" s="244"/>
    </row>
    <row r="403" spans="1:36" ht="12.75">
      <c r="A403" s="230" t="s">
        <v>417</v>
      </c>
      <c r="B403" s="325"/>
      <c r="C403" s="89" t="s">
        <v>436</v>
      </c>
      <c r="D403" s="103"/>
      <c r="E403" s="90" t="s">
        <v>432</v>
      </c>
      <c r="F403" s="91"/>
      <c r="G403" s="92"/>
      <c r="H403" s="92"/>
      <c r="I403" s="104"/>
      <c r="J403" s="92"/>
      <c r="K403" s="92"/>
      <c r="L403" s="92"/>
      <c r="M403" s="92"/>
      <c r="N403" s="92"/>
      <c r="O403" s="91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>
        <v>4</v>
      </c>
      <c r="AC403" s="91"/>
      <c r="AD403" s="92"/>
      <c r="AE403" s="92"/>
      <c r="AF403" s="92"/>
      <c r="AG403" s="92"/>
      <c r="AH403" s="92"/>
      <c r="AI403" s="92"/>
      <c r="AJ403" s="244"/>
    </row>
    <row r="404" spans="1:36" ht="12.75">
      <c r="A404" s="230" t="s">
        <v>417</v>
      </c>
      <c r="B404" s="325"/>
      <c r="C404" s="89"/>
      <c r="D404" s="103"/>
      <c r="E404" s="90"/>
      <c r="F404" s="91"/>
      <c r="G404" s="92"/>
      <c r="H404" s="92"/>
      <c r="I404" s="104"/>
      <c r="J404" s="92"/>
      <c r="K404" s="92"/>
      <c r="L404" s="92"/>
      <c r="M404" s="92"/>
      <c r="N404" s="92"/>
      <c r="O404" s="91"/>
      <c r="P404" s="92"/>
      <c r="Q404" s="92"/>
      <c r="R404" s="92"/>
      <c r="S404" s="92"/>
      <c r="T404" s="92"/>
      <c r="U404" s="92"/>
      <c r="V404" s="92"/>
      <c r="W404" s="258"/>
      <c r="X404" s="92"/>
      <c r="Y404" s="92"/>
      <c r="Z404" s="92"/>
      <c r="AA404" s="92"/>
      <c r="AB404" s="92"/>
      <c r="AC404" s="91"/>
      <c r="AD404" s="92"/>
      <c r="AE404" s="92"/>
      <c r="AF404" s="92"/>
      <c r="AG404" s="92"/>
      <c r="AH404" s="92"/>
      <c r="AI404" s="92"/>
      <c r="AJ404" s="244"/>
    </row>
    <row r="405" spans="1:36" ht="12.75">
      <c r="A405" s="230" t="s">
        <v>417</v>
      </c>
      <c r="B405" s="325"/>
      <c r="C405" s="85" t="s">
        <v>132</v>
      </c>
      <c r="D405" s="86">
        <f>SUM(D406:D409)</f>
        <v>0</v>
      </c>
      <c r="E405" s="87">
        <v>4</v>
      </c>
      <c r="F405" s="102">
        <f aca="true" t="shared" si="58" ref="F405:AJ405">SUM(F406:F409)</f>
        <v>0</v>
      </c>
      <c r="G405" s="102">
        <f t="shared" si="58"/>
        <v>0</v>
      </c>
      <c r="H405" s="102">
        <f t="shared" si="58"/>
        <v>0</v>
      </c>
      <c r="I405" s="102">
        <f t="shared" si="58"/>
        <v>0</v>
      </c>
      <c r="J405" s="102">
        <f t="shared" si="58"/>
        <v>0</v>
      </c>
      <c r="K405" s="102">
        <f t="shared" si="58"/>
        <v>0</v>
      </c>
      <c r="L405" s="102">
        <f t="shared" si="58"/>
        <v>0</v>
      </c>
      <c r="M405" s="102">
        <f t="shared" si="58"/>
        <v>0</v>
      </c>
      <c r="N405" s="102">
        <f t="shared" si="58"/>
        <v>0</v>
      </c>
      <c r="O405" s="102">
        <f t="shared" si="58"/>
        <v>3</v>
      </c>
      <c r="P405" s="102">
        <f t="shared" si="58"/>
        <v>7</v>
      </c>
      <c r="Q405" s="102">
        <f t="shared" si="58"/>
        <v>12</v>
      </c>
      <c r="R405" s="102">
        <f t="shared" si="58"/>
        <v>2</v>
      </c>
      <c r="S405" s="102">
        <f t="shared" si="58"/>
        <v>4</v>
      </c>
      <c r="T405" s="102">
        <f t="shared" si="58"/>
        <v>0</v>
      </c>
      <c r="U405" s="102">
        <f t="shared" si="58"/>
        <v>0</v>
      </c>
      <c r="V405" s="102">
        <f t="shared" si="58"/>
        <v>4</v>
      </c>
      <c r="W405" s="102">
        <f t="shared" si="58"/>
        <v>0</v>
      </c>
      <c r="X405" s="102">
        <f t="shared" si="58"/>
        <v>4</v>
      </c>
      <c r="Y405" s="102">
        <f t="shared" si="58"/>
        <v>0</v>
      </c>
      <c r="Z405" s="102">
        <f t="shared" si="58"/>
        <v>0</v>
      </c>
      <c r="AA405" s="102">
        <f t="shared" si="58"/>
        <v>0</v>
      </c>
      <c r="AB405" s="102">
        <f t="shared" si="58"/>
        <v>0</v>
      </c>
      <c r="AC405" s="102">
        <f t="shared" si="58"/>
        <v>12</v>
      </c>
      <c r="AD405" s="102">
        <f t="shared" si="58"/>
        <v>0</v>
      </c>
      <c r="AE405" s="102">
        <f t="shared" si="58"/>
        <v>0</v>
      </c>
      <c r="AF405" s="102">
        <f t="shared" si="58"/>
        <v>160</v>
      </c>
      <c r="AG405" s="102">
        <f t="shared" si="58"/>
        <v>0</v>
      </c>
      <c r="AH405" s="102">
        <f t="shared" si="58"/>
        <v>0</v>
      </c>
      <c r="AI405" s="102">
        <f t="shared" si="58"/>
        <v>0</v>
      </c>
      <c r="AJ405" s="102">
        <f t="shared" si="58"/>
        <v>0</v>
      </c>
    </row>
    <row r="406" spans="1:36" ht="12.75">
      <c r="A406" s="230" t="s">
        <v>417</v>
      </c>
      <c r="B406" s="327"/>
      <c r="C406" s="260" t="s">
        <v>437</v>
      </c>
      <c r="D406" s="166"/>
      <c r="E406" s="167" t="s">
        <v>432</v>
      </c>
      <c r="F406" s="95"/>
      <c r="G406" s="127"/>
      <c r="H406" s="127"/>
      <c r="I406" s="127"/>
      <c r="J406" s="127"/>
      <c r="K406" s="127"/>
      <c r="L406" s="127"/>
      <c r="M406" s="127"/>
      <c r="N406" s="127"/>
      <c r="O406" s="95"/>
      <c r="P406" s="127">
        <v>2</v>
      </c>
      <c r="Q406" s="127">
        <v>3</v>
      </c>
      <c r="R406" s="127">
        <v>1</v>
      </c>
      <c r="S406" s="127">
        <v>1</v>
      </c>
      <c r="T406" s="127"/>
      <c r="U406" s="127"/>
      <c r="V406" s="127">
        <v>1</v>
      </c>
      <c r="W406" s="127"/>
      <c r="X406" s="127">
        <v>1</v>
      </c>
      <c r="Y406" s="127"/>
      <c r="Z406" s="127"/>
      <c r="AA406" s="127"/>
      <c r="AB406" s="127"/>
      <c r="AC406" s="95">
        <v>2</v>
      </c>
      <c r="AD406" s="127"/>
      <c r="AE406" s="127"/>
      <c r="AF406" s="127">
        <v>20</v>
      </c>
      <c r="AG406" s="127"/>
      <c r="AH406" s="127"/>
      <c r="AI406" s="127"/>
      <c r="AJ406" s="244"/>
    </row>
    <row r="407" spans="1:36" ht="12.75">
      <c r="A407" s="230" t="s">
        <v>417</v>
      </c>
      <c r="B407" s="327"/>
      <c r="C407" s="260" t="s">
        <v>438</v>
      </c>
      <c r="D407" s="166"/>
      <c r="E407" s="167" t="s">
        <v>432</v>
      </c>
      <c r="F407" s="95"/>
      <c r="G407" s="127"/>
      <c r="H407" s="127"/>
      <c r="I407" s="127"/>
      <c r="J407" s="129"/>
      <c r="K407" s="127"/>
      <c r="L407" s="127"/>
      <c r="M407" s="127"/>
      <c r="N407" s="127"/>
      <c r="O407" s="95">
        <v>1</v>
      </c>
      <c r="P407" s="127">
        <v>2</v>
      </c>
      <c r="Q407" s="127">
        <v>3</v>
      </c>
      <c r="R407" s="127">
        <v>1</v>
      </c>
      <c r="S407" s="127">
        <v>1</v>
      </c>
      <c r="T407" s="127"/>
      <c r="U407" s="127"/>
      <c r="V407" s="127">
        <v>1</v>
      </c>
      <c r="W407" s="127"/>
      <c r="X407" s="101">
        <v>1</v>
      </c>
      <c r="Y407" s="127"/>
      <c r="Z407" s="127"/>
      <c r="AA407" s="127"/>
      <c r="AB407" s="127"/>
      <c r="AC407" s="95">
        <v>2</v>
      </c>
      <c r="AD407" s="127"/>
      <c r="AE407" s="127"/>
      <c r="AF407" s="127">
        <v>20</v>
      </c>
      <c r="AG407" s="127"/>
      <c r="AH407" s="127"/>
      <c r="AI407" s="127"/>
      <c r="AJ407" s="244"/>
    </row>
    <row r="408" spans="1:36" ht="12.75">
      <c r="A408" s="230" t="s">
        <v>417</v>
      </c>
      <c r="B408" s="327"/>
      <c r="C408" s="260" t="s">
        <v>439</v>
      </c>
      <c r="D408" s="166"/>
      <c r="E408" s="90" t="s">
        <v>432</v>
      </c>
      <c r="F408" s="95"/>
      <c r="G408" s="127"/>
      <c r="H408" s="127"/>
      <c r="I408" s="127"/>
      <c r="J408" s="127"/>
      <c r="K408" s="127"/>
      <c r="L408" s="127"/>
      <c r="M408" s="127"/>
      <c r="N408" s="127"/>
      <c r="O408" s="95">
        <v>1</v>
      </c>
      <c r="P408" s="127">
        <v>1</v>
      </c>
      <c r="Q408" s="127">
        <v>3</v>
      </c>
      <c r="R408" s="127"/>
      <c r="S408" s="127">
        <v>1</v>
      </c>
      <c r="T408" s="127"/>
      <c r="U408" s="127"/>
      <c r="V408" s="127">
        <v>1</v>
      </c>
      <c r="W408" s="127"/>
      <c r="X408" s="127">
        <v>1</v>
      </c>
      <c r="Y408" s="127"/>
      <c r="Z408" s="127"/>
      <c r="AA408" s="127"/>
      <c r="AB408" s="127"/>
      <c r="AC408" s="95">
        <v>4</v>
      </c>
      <c r="AD408" s="127"/>
      <c r="AE408" s="127"/>
      <c r="AF408" s="127">
        <v>60</v>
      </c>
      <c r="AG408" s="127"/>
      <c r="AH408" s="127"/>
      <c r="AI408" s="127"/>
      <c r="AJ408" s="244"/>
    </row>
    <row r="409" spans="1:36" ht="12.75">
      <c r="A409" s="230" t="s">
        <v>417</v>
      </c>
      <c r="B409" s="327"/>
      <c r="C409" s="260" t="s">
        <v>440</v>
      </c>
      <c r="D409" s="166"/>
      <c r="E409" s="90" t="s">
        <v>432</v>
      </c>
      <c r="F409" s="95"/>
      <c r="G409" s="127"/>
      <c r="H409" s="127"/>
      <c r="I409" s="127"/>
      <c r="J409" s="127"/>
      <c r="K409" s="127"/>
      <c r="L409" s="127"/>
      <c r="M409" s="127"/>
      <c r="N409" s="127"/>
      <c r="O409" s="95">
        <v>1</v>
      </c>
      <c r="P409" s="127">
        <v>2</v>
      </c>
      <c r="Q409" s="127">
        <v>3</v>
      </c>
      <c r="R409" s="127"/>
      <c r="S409" s="127">
        <v>1</v>
      </c>
      <c r="T409" s="127"/>
      <c r="U409" s="127"/>
      <c r="V409" s="127">
        <v>1</v>
      </c>
      <c r="W409" s="127"/>
      <c r="X409" s="127">
        <v>1</v>
      </c>
      <c r="Y409" s="127"/>
      <c r="Z409" s="127"/>
      <c r="AA409" s="127"/>
      <c r="AB409" s="127"/>
      <c r="AC409" s="95">
        <v>4</v>
      </c>
      <c r="AD409" s="127"/>
      <c r="AE409" s="127"/>
      <c r="AF409" s="127">
        <v>60</v>
      </c>
      <c r="AG409" s="127"/>
      <c r="AH409" s="127"/>
      <c r="AI409" s="127"/>
      <c r="AJ409" s="244"/>
    </row>
    <row r="410" spans="1:36" ht="12.75">
      <c r="A410" s="230" t="s">
        <v>417</v>
      </c>
      <c r="B410" s="324"/>
      <c r="C410" s="231" t="s">
        <v>119</v>
      </c>
      <c r="D410" s="86"/>
      <c r="E410" s="87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</row>
    <row r="411" spans="1:36" ht="12.75">
      <c r="A411" s="230" t="s">
        <v>417</v>
      </c>
      <c r="B411" s="324"/>
      <c r="C411" s="245" t="s">
        <v>241</v>
      </c>
      <c r="D411" s="261">
        <f>SUM(D412:D414)</f>
        <v>0</v>
      </c>
      <c r="E411" s="262">
        <f>SUM(E412:E414)</f>
        <v>0</v>
      </c>
      <c r="F411" s="134">
        <f aca="true" t="shared" si="59" ref="F411:AJ411">SUM(F412:F413)</f>
        <v>0</v>
      </c>
      <c r="G411" s="134">
        <f t="shared" si="59"/>
        <v>0</v>
      </c>
      <c r="H411" s="134">
        <f t="shared" si="59"/>
        <v>0</v>
      </c>
      <c r="I411" s="134">
        <f t="shared" si="59"/>
        <v>0</v>
      </c>
      <c r="J411" s="134">
        <f t="shared" si="59"/>
        <v>0</v>
      </c>
      <c r="K411" s="134">
        <f t="shared" si="59"/>
        <v>0</v>
      </c>
      <c r="L411" s="134">
        <f t="shared" si="59"/>
        <v>0</v>
      </c>
      <c r="M411" s="134">
        <f t="shared" si="59"/>
        <v>0</v>
      </c>
      <c r="N411" s="134">
        <f t="shared" si="59"/>
        <v>0</v>
      </c>
      <c r="O411" s="134">
        <f t="shared" si="59"/>
        <v>0</v>
      </c>
      <c r="P411" s="134">
        <f t="shared" si="59"/>
        <v>0</v>
      </c>
      <c r="Q411" s="134">
        <f t="shared" si="59"/>
        <v>0</v>
      </c>
      <c r="R411" s="134">
        <f t="shared" si="59"/>
        <v>0</v>
      </c>
      <c r="S411" s="134">
        <f t="shared" si="59"/>
        <v>0</v>
      </c>
      <c r="T411" s="134">
        <f t="shared" si="59"/>
        <v>0</v>
      </c>
      <c r="U411" s="134">
        <f t="shared" si="59"/>
        <v>0</v>
      </c>
      <c r="V411" s="134">
        <f t="shared" si="59"/>
        <v>0</v>
      </c>
      <c r="W411" s="134">
        <f t="shared" si="59"/>
        <v>0</v>
      </c>
      <c r="X411" s="134">
        <f t="shared" si="59"/>
        <v>0</v>
      </c>
      <c r="Y411" s="134">
        <f t="shared" si="59"/>
        <v>0</v>
      </c>
      <c r="Z411" s="134">
        <f t="shared" si="59"/>
        <v>0</v>
      </c>
      <c r="AA411" s="134">
        <f t="shared" si="59"/>
        <v>0</v>
      </c>
      <c r="AB411" s="134">
        <f t="shared" si="59"/>
        <v>0</v>
      </c>
      <c r="AC411" s="134">
        <f t="shared" si="59"/>
        <v>0</v>
      </c>
      <c r="AD411" s="134">
        <f t="shared" si="59"/>
        <v>0</v>
      </c>
      <c r="AE411" s="134">
        <f t="shared" si="59"/>
        <v>0</v>
      </c>
      <c r="AF411" s="134">
        <f t="shared" si="59"/>
        <v>0</v>
      </c>
      <c r="AG411" s="134">
        <f t="shared" si="59"/>
        <v>0</v>
      </c>
      <c r="AH411" s="134">
        <f t="shared" si="59"/>
        <v>0</v>
      </c>
      <c r="AI411" s="134">
        <f t="shared" si="59"/>
        <v>0</v>
      </c>
      <c r="AJ411" s="134">
        <f t="shared" si="59"/>
        <v>0</v>
      </c>
    </row>
    <row r="412" spans="1:36" ht="12.75">
      <c r="A412" s="230" t="s">
        <v>417</v>
      </c>
      <c r="B412" s="325"/>
      <c r="C412" s="135"/>
      <c r="D412" s="141"/>
      <c r="E412" s="142"/>
      <c r="F412" s="138"/>
      <c r="G412" s="139"/>
      <c r="H412" s="139"/>
      <c r="I412" s="139"/>
      <c r="J412" s="139"/>
      <c r="K412" s="139"/>
      <c r="L412" s="139"/>
      <c r="M412" s="139"/>
      <c r="N412" s="139"/>
      <c r="O412" s="138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8"/>
      <c r="AD412" s="139"/>
      <c r="AE412" s="139"/>
      <c r="AF412" s="139"/>
      <c r="AG412" s="139"/>
      <c r="AH412" s="139"/>
      <c r="AI412" s="139"/>
      <c r="AJ412" s="248"/>
    </row>
    <row r="413" spans="1:36" ht="12.75">
      <c r="A413" s="230" t="s">
        <v>417</v>
      </c>
      <c r="B413" s="325"/>
      <c r="C413" s="135"/>
      <c r="D413" s="141"/>
      <c r="E413" s="142"/>
      <c r="F413" s="138"/>
      <c r="G413" s="139"/>
      <c r="H413" s="139"/>
      <c r="I413" s="139"/>
      <c r="J413" s="139"/>
      <c r="K413" s="139"/>
      <c r="L413" s="139"/>
      <c r="M413" s="139"/>
      <c r="N413" s="139"/>
      <c r="O413" s="138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8"/>
      <c r="AD413" s="139"/>
      <c r="AE413" s="139"/>
      <c r="AF413" s="139"/>
      <c r="AG413" s="139"/>
      <c r="AH413" s="139"/>
      <c r="AI413" s="139"/>
      <c r="AJ413" s="248"/>
    </row>
    <row r="414" spans="1:36" ht="12.75">
      <c r="A414" s="230" t="s">
        <v>417</v>
      </c>
      <c r="B414" s="325"/>
      <c r="C414" s="135"/>
      <c r="D414" s="141"/>
      <c r="E414" s="142"/>
      <c r="F414" s="138"/>
      <c r="G414" s="139"/>
      <c r="H414" s="139"/>
      <c r="I414" s="139"/>
      <c r="J414" s="139"/>
      <c r="K414" s="139"/>
      <c r="L414" s="139"/>
      <c r="M414" s="139"/>
      <c r="N414" s="139"/>
      <c r="O414" s="138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8"/>
      <c r="AD414" s="139"/>
      <c r="AE414" s="139"/>
      <c r="AF414" s="139"/>
      <c r="AG414" s="139"/>
      <c r="AH414" s="139"/>
      <c r="AI414" s="139"/>
      <c r="AJ414" s="248"/>
    </row>
    <row r="415" spans="1:36" ht="12.75">
      <c r="A415" s="230" t="s">
        <v>417</v>
      </c>
      <c r="B415" s="324"/>
      <c r="C415" s="245" t="s">
        <v>243</v>
      </c>
      <c r="D415" s="86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</row>
    <row r="416" spans="1:36" ht="12.75">
      <c r="A416" s="230" t="s">
        <v>417</v>
      </c>
      <c r="B416" s="325"/>
      <c r="C416" s="144" t="s">
        <v>247</v>
      </c>
      <c r="D416" s="106"/>
      <c r="E416" s="98"/>
      <c r="F416" s="95"/>
      <c r="G416" s="150"/>
      <c r="H416" s="89"/>
      <c r="I416" s="127"/>
      <c r="J416" s="127"/>
      <c r="K416" s="150"/>
      <c r="L416" s="127"/>
      <c r="M416" s="127"/>
      <c r="N416" s="129"/>
      <c r="O416" s="95"/>
      <c r="P416" s="127"/>
      <c r="Q416" s="150"/>
      <c r="R416" s="129"/>
      <c r="S416" s="127"/>
      <c r="T416" s="127"/>
      <c r="U416" s="127"/>
      <c r="V416" s="89"/>
      <c r="W416" s="127"/>
      <c r="X416" s="127"/>
      <c r="Y416" s="127"/>
      <c r="Z416" s="127"/>
      <c r="AA416" s="127"/>
      <c r="AB416" s="127"/>
      <c r="AC416" s="95"/>
      <c r="AD416" s="129"/>
      <c r="AE416" s="127"/>
      <c r="AF416" s="127"/>
      <c r="AG416" s="127"/>
      <c r="AH416" s="150"/>
      <c r="AI416" s="127"/>
      <c r="AJ416" s="128"/>
    </row>
    <row r="417" spans="1:36" ht="12.75">
      <c r="A417" s="230" t="s">
        <v>417</v>
      </c>
      <c r="B417" s="325"/>
      <c r="C417" s="144" t="s">
        <v>441</v>
      </c>
      <c r="D417" s="263"/>
      <c r="E417" s="264">
        <v>2</v>
      </c>
      <c r="F417" s="168"/>
      <c r="G417" s="265"/>
      <c r="H417" s="170"/>
      <c r="I417" s="169"/>
      <c r="J417" s="169"/>
      <c r="K417" s="265"/>
      <c r="L417" s="169"/>
      <c r="M417" s="169"/>
      <c r="N417" s="266"/>
      <c r="O417" s="168"/>
      <c r="P417" s="169"/>
      <c r="Q417" s="265"/>
      <c r="R417" s="266"/>
      <c r="S417" s="169"/>
      <c r="T417" s="169"/>
      <c r="U417" s="169"/>
      <c r="V417" s="170"/>
      <c r="W417" s="169"/>
      <c r="X417" s="169"/>
      <c r="Y417" s="169"/>
      <c r="Z417" s="169"/>
      <c r="AA417" s="169"/>
      <c r="AB417" s="169"/>
      <c r="AC417" s="168"/>
      <c r="AD417" s="266"/>
      <c r="AE417" s="169"/>
      <c r="AF417" s="169"/>
      <c r="AG417" s="169"/>
      <c r="AH417" s="265"/>
      <c r="AI417" s="169"/>
      <c r="AJ417" s="267"/>
    </row>
    <row r="418" spans="1:36" ht="12.75">
      <c r="A418" s="230" t="s">
        <v>417</v>
      </c>
      <c r="B418" s="325"/>
      <c r="C418" s="160" t="s">
        <v>442</v>
      </c>
      <c r="D418" s="166"/>
      <c r="E418" s="167">
        <v>5</v>
      </c>
      <c r="F418" s="168"/>
      <c r="G418" s="169"/>
      <c r="H418" s="169"/>
      <c r="I418" s="169"/>
      <c r="J418" s="169"/>
      <c r="K418" s="169"/>
      <c r="L418" s="169"/>
      <c r="M418" s="169"/>
      <c r="N418" s="169"/>
      <c r="O418" s="168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8"/>
      <c r="AD418" s="169"/>
      <c r="AE418" s="169"/>
      <c r="AF418" s="169"/>
      <c r="AG418" s="169"/>
      <c r="AH418" s="169"/>
      <c r="AI418" s="169"/>
      <c r="AJ418" s="252"/>
    </row>
    <row r="419" spans="1:36" ht="12.75">
      <c r="A419" s="230" t="s">
        <v>417</v>
      </c>
      <c r="B419" s="325"/>
      <c r="C419" s="160" t="s">
        <v>443</v>
      </c>
      <c r="D419" s="166"/>
      <c r="E419" s="167">
        <v>8</v>
      </c>
      <c r="F419" s="168"/>
      <c r="G419" s="169"/>
      <c r="H419" s="169"/>
      <c r="I419" s="169"/>
      <c r="J419" s="169"/>
      <c r="K419" s="169"/>
      <c r="L419" s="169"/>
      <c r="M419" s="169"/>
      <c r="N419" s="169"/>
      <c r="O419" s="168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8"/>
      <c r="AD419" s="169"/>
      <c r="AE419" s="169"/>
      <c r="AF419" s="169"/>
      <c r="AG419" s="169"/>
      <c r="AH419" s="169"/>
      <c r="AI419" s="169"/>
      <c r="AJ419" s="252"/>
    </row>
    <row r="420" spans="1:36" ht="13.5" thickBot="1">
      <c r="A420" s="230" t="s">
        <v>417</v>
      </c>
      <c r="B420" s="327"/>
      <c r="C420" s="172" t="s">
        <v>263</v>
      </c>
      <c r="D420" s="173"/>
      <c r="E420" s="174">
        <f aca="true" t="shared" si="60" ref="E420:AJ420">E383+E416+E418+E419+E417</f>
        <v>36</v>
      </c>
      <c r="F420" s="174">
        <f t="shared" si="60"/>
        <v>0</v>
      </c>
      <c r="G420" s="174">
        <f t="shared" si="60"/>
        <v>0</v>
      </c>
      <c r="H420" s="174">
        <f t="shared" si="60"/>
        <v>0</v>
      </c>
      <c r="I420" s="174">
        <f t="shared" si="60"/>
        <v>0</v>
      </c>
      <c r="J420" s="174">
        <f t="shared" si="60"/>
        <v>0</v>
      </c>
      <c r="K420" s="174">
        <f t="shared" si="60"/>
        <v>0</v>
      </c>
      <c r="L420" s="174">
        <f t="shared" si="60"/>
        <v>0</v>
      </c>
      <c r="M420" s="174">
        <f t="shared" si="60"/>
        <v>0</v>
      </c>
      <c r="N420" s="174">
        <f t="shared" si="60"/>
        <v>0</v>
      </c>
      <c r="O420" s="174">
        <f t="shared" si="60"/>
        <v>3</v>
      </c>
      <c r="P420" s="174">
        <f t="shared" si="60"/>
        <v>9</v>
      </c>
      <c r="Q420" s="174">
        <f t="shared" si="60"/>
        <v>12</v>
      </c>
      <c r="R420" s="174">
        <f t="shared" si="60"/>
        <v>3</v>
      </c>
      <c r="S420" s="174">
        <f t="shared" si="60"/>
        <v>4</v>
      </c>
      <c r="T420" s="174">
        <f t="shared" si="60"/>
        <v>36</v>
      </c>
      <c r="U420" s="174">
        <f t="shared" si="60"/>
        <v>0</v>
      </c>
      <c r="V420" s="174">
        <f t="shared" si="60"/>
        <v>4</v>
      </c>
      <c r="W420" s="174">
        <f t="shared" si="60"/>
        <v>0</v>
      </c>
      <c r="X420" s="174">
        <f t="shared" si="60"/>
        <v>16</v>
      </c>
      <c r="Y420" s="174">
        <f t="shared" si="60"/>
        <v>0</v>
      </c>
      <c r="Z420" s="174">
        <f t="shared" si="60"/>
        <v>0</v>
      </c>
      <c r="AA420" s="174">
        <f t="shared" si="60"/>
        <v>22</v>
      </c>
      <c r="AB420" s="174">
        <f t="shared" si="60"/>
        <v>33</v>
      </c>
      <c r="AC420" s="174">
        <f t="shared" si="60"/>
        <v>36</v>
      </c>
      <c r="AD420" s="174">
        <f t="shared" si="60"/>
        <v>0</v>
      </c>
      <c r="AE420" s="174">
        <f t="shared" si="60"/>
        <v>0</v>
      </c>
      <c r="AF420" s="174">
        <f t="shared" si="60"/>
        <v>208</v>
      </c>
      <c r="AG420" s="174">
        <f t="shared" si="60"/>
        <v>0</v>
      </c>
      <c r="AH420" s="174">
        <f t="shared" si="60"/>
        <v>0</v>
      </c>
      <c r="AI420" s="174">
        <f t="shared" si="60"/>
        <v>0</v>
      </c>
      <c r="AJ420" s="174">
        <f t="shared" si="60"/>
        <v>0</v>
      </c>
    </row>
    <row r="422" spans="1:36" s="83" customFormat="1" ht="12.75">
      <c r="A422" s="175" t="s">
        <v>444</v>
      </c>
      <c r="B422" s="316"/>
      <c r="C422" s="176" t="s">
        <v>265</v>
      </c>
      <c r="D422" s="268">
        <f aca="true" t="shared" si="61" ref="D422:AJ422">D423+D427+D466+D468+D470+D472</f>
        <v>0</v>
      </c>
      <c r="E422" s="268">
        <f t="shared" si="61"/>
        <v>79</v>
      </c>
      <c r="F422" s="177">
        <f t="shared" si="61"/>
        <v>55</v>
      </c>
      <c r="G422" s="177">
        <f t="shared" si="61"/>
        <v>13</v>
      </c>
      <c r="H422" s="177">
        <f t="shared" si="61"/>
        <v>38</v>
      </c>
      <c r="I422" s="177">
        <f t="shared" si="61"/>
        <v>86</v>
      </c>
      <c r="J422" s="177">
        <f t="shared" si="61"/>
        <v>6</v>
      </c>
      <c r="K422" s="177">
        <f t="shared" si="61"/>
        <v>18</v>
      </c>
      <c r="L422" s="177">
        <f t="shared" si="61"/>
        <v>0</v>
      </c>
      <c r="M422" s="177">
        <f t="shared" si="61"/>
        <v>9</v>
      </c>
      <c r="N422" s="177">
        <f t="shared" si="61"/>
        <v>3</v>
      </c>
      <c r="O422" s="177">
        <f t="shared" si="61"/>
        <v>2</v>
      </c>
      <c r="P422" s="177">
        <f t="shared" si="61"/>
        <v>2</v>
      </c>
      <c r="Q422" s="177">
        <f t="shared" si="61"/>
        <v>4</v>
      </c>
      <c r="R422" s="177">
        <f t="shared" si="61"/>
        <v>2</v>
      </c>
      <c r="S422" s="177">
        <f t="shared" si="61"/>
        <v>1</v>
      </c>
      <c r="T422" s="177">
        <f t="shared" si="61"/>
        <v>0</v>
      </c>
      <c r="U422" s="177">
        <f t="shared" si="61"/>
        <v>0</v>
      </c>
      <c r="V422" s="177">
        <f t="shared" si="61"/>
        <v>0</v>
      </c>
      <c r="W422" s="177">
        <f t="shared" si="61"/>
        <v>2</v>
      </c>
      <c r="X422" s="177">
        <f t="shared" si="61"/>
        <v>3</v>
      </c>
      <c r="Y422" s="177">
        <f t="shared" si="61"/>
        <v>0</v>
      </c>
      <c r="Z422" s="177">
        <f t="shared" si="61"/>
        <v>0</v>
      </c>
      <c r="AA422" s="177">
        <f t="shared" si="61"/>
        <v>1</v>
      </c>
      <c r="AB422" s="177">
        <f t="shared" si="61"/>
        <v>2</v>
      </c>
      <c r="AC422" s="177">
        <f t="shared" si="61"/>
        <v>95</v>
      </c>
      <c r="AD422" s="177">
        <f t="shared" si="61"/>
        <v>12</v>
      </c>
      <c r="AE422" s="177">
        <f t="shared" si="61"/>
        <v>10</v>
      </c>
      <c r="AF422" s="177">
        <f t="shared" si="61"/>
        <v>240</v>
      </c>
      <c r="AG422" s="177">
        <f t="shared" si="61"/>
        <v>26</v>
      </c>
      <c r="AH422" s="177">
        <f t="shared" si="61"/>
        <v>26</v>
      </c>
      <c r="AI422" s="177">
        <f t="shared" si="61"/>
        <v>3</v>
      </c>
      <c r="AJ422" s="177">
        <f t="shared" si="61"/>
        <v>6</v>
      </c>
    </row>
    <row r="423" spans="1:36" ht="12.75">
      <c r="A423" s="179" t="s">
        <v>444</v>
      </c>
      <c r="B423" s="317"/>
      <c r="C423" s="180" t="s">
        <v>197</v>
      </c>
      <c r="D423" s="269"/>
      <c r="E423" s="269">
        <f aca="true" t="shared" si="62" ref="E423:AJ423">SUM(E424:E426)</f>
        <v>0</v>
      </c>
      <c r="F423" s="181">
        <f t="shared" si="62"/>
        <v>7</v>
      </c>
      <c r="G423" s="181">
        <f t="shared" si="62"/>
        <v>8</v>
      </c>
      <c r="H423" s="181">
        <f t="shared" si="62"/>
        <v>23</v>
      </c>
      <c r="I423" s="181">
        <f t="shared" si="62"/>
        <v>0</v>
      </c>
      <c r="J423" s="181">
        <f t="shared" si="62"/>
        <v>0</v>
      </c>
      <c r="K423" s="181">
        <f t="shared" si="62"/>
        <v>0</v>
      </c>
      <c r="L423" s="181">
        <f t="shared" si="62"/>
        <v>0</v>
      </c>
      <c r="M423" s="181">
        <f t="shared" si="62"/>
        <v>0</v>
      </c>
      <c r="N423" s="181">
        <f t="shared" si="62"/>
        <v>0</v>
      </c>
      <c r="O423" s="181">
        <f t="shared" si="62"/>
        <v>2</v>
      </c>
      <c r="P423" s="181">
        <f t="shared" si="62"/>
        <v>2</v>
      </c>
      <c r="Q423" s="181">
        <f t="shared" si="62"/>
        <v>4</v>
      </c>
      <c r="R423" s="181">
        <f t="shared" si="62"/>
        <v>2</v>
      </c>
      <c r="S423" s="181">
        <f t="shared" si="62"/>
        <v>1</v>
      </c>
      <c r="T423" s="181">
        <f t="shared" si="62"/>
        <v>0</v>
      </c>
      <c r="U423" s="181">
        <f t="shared" si="62"/>
        <v>0</v>
      </c>
      <c r="V423" s="181">
        <f t="shared" si="62"/>
        <v>0</v>
      </c>
      <c r="W423" s="181">
        <f t="shared" si="62"/>
        <v>2</v>
      </c>
      <c r="X423" s="181">
        <f t="shared" si="62"/>
        <v>3</v>
      </c>
      <c r="Y423" s="181">
        <f t="shared" si="62"/>
        <v>0</v>
      </c>
      <c r="Z423" s="181">
        <f t="shared" si="62"/>
        <v>0</v>
      </c>
      <c r="AA423" s="181">
        <f t="shared" si="62"/>
        <v>1</v>
      </c>
      <c r="AB423" s="181">
        <f t="shared" si="62"/>
        <v>1</v>
      </c>
      <c r="AC423" s="181">
        <f t="shared" si="62"/>
        <v>14</v>
      </c>
      <c r="AD423" s="181">
        <f t="shared" si="62"/>
        <v>0</v>
      </c>
      <c r="AE423" s="181">
        <f t="shared" si="62"/>
        <v>0</v>
      </c>
      <c r="AF423" s="181">
        <f t="shared" si="62"/>
        <v>65</v>
      </c>
      <c r="AG423" s="181">
        <f t="shared" si="62"/>
        <v>0</v>
      </c>
      <c r="AH423" s="181">
        <f t="shared" si="62"/>
        <v>0</v>
      </c>
      <c r="AI423" s="181">
        <f t="shared" si="62"/>
        <v>0</v>
      </c>
      <c r="AJ423" s="181">
        <f t="shared" si="62"/>
        <v>3</v>
      </c>
    </row>
    <row r="424" spans="1:36" ht="63.75">
      <c r="A424" s="179" t="s">
        <v>444</v>
      </c>
      <c r="B424" s="318"/>
      <c r="C424" s="89" t="s">
        <v>445</v>
      </c>
      <c r="D424" s="31" t="s">
        <v>446</v>
      </c>
      <c r="E424" s="37" t="s">
        <v>447</v>
      </c>
      <c r="F424" s="34">
        <v>4</v>
      </c>
      <c r="G424" s="33">
        <v>3</v>
      </c>
      <c r="H424" s="33">
        <v>10</v>
      </c>
      <c r="I424" s="33"/>
      <c r="J424" s="33"/>
      <c r="K424" s="33"/>
      <c r="L424" s="33"/>
      <c r="M424" s="33"/>
      <c r="N424" s="33"/>
      <c r="O424" s="34">
        <v>1</v>
      </c>
      <c r="P424" s="33">
        <v>1</v>
      </c>
      <c r="Q424" s="33">
        <v>2</v>
      </c>
      <c r="R424" s="33">
        <v>1</v>
      </c>
      <c r="S424" s="33"/>
      <c r="T424" s="33"/>
      <c r="U424" s="33"/>
      <c r="V424" s="33"/>
      <c r="W424" s="33">
        <v>1</v>
      </c>
      <c r="X424" s="33">
        <v>1</v>
      </c>
      <c r="Y424" s="33"/>
      <c r="Z424" s="33"/>
      <c r="AA424" s="33"/>
      <c r="AB424" s="33"/>
      <c r="AC424" s="34">
        <v>10</v>
      </c>
      <c r="AD424" s="33"/>
      <c r="AE424" s="33"/>
      <c r="AF424" s="33">
        <v>40</v>
      </c>
      <c r="AG424" s="33"/>
      <c r="AH424" s="33"/>
      <c r="AI424" s="33"/>
      <c r="AJ424" s="19">
        <v>1</v>
      </c>
    </row>
    <row r="425" spans="1:36" ht="63.75">
      <c r="A425" s="179" t="s">
        <v>444</v>
      </c>
      <c r="B425" s="318"/>
      <c r="C425" s="89" t="s">
        <v>448</v>
      </c>
      <c r="D425" s="31" t="s">
        <v>446</v>
      </c>
      <c r="E425" s="37" t="s">
        <v>447</v>
      </c>
      <c r="F425" s="34">
        <v>2</v>
      </c>
      <c r="G425" s="33">
        <v>3</v>
      </c>
      <c r="H425" s="33">
        <v>10</v>
      </c>
      <c r="I425" s="33"/>
      <c r="J425" s="33"/>
      <c r="K425" s="33"/>
      <c r="L425" s="33"/>
      <c r="M425" s="33"/>
      <c r="N425" s="33"/>
      <c r="O425" s="34">
        <v>1</v>
      </c>
      <c r="P425" s="33">
        <v>1</v>
      </c>
      <c r="Q425" s="33">
        <v>2</v>
      </c>
      <c r="R425" s="33">
        <v>1</v>
      </c>
      <c r="S425" s="33">
        <v>1</v>
      </c>
      <c r="T425" s="33"/>
      <c r="U425" s="33"/>
      <c r="V425" s="33"/>
      <c r="W425" s="33">
        <v>1</v>
      </c>
      <c r="X425" s="33">
        <v>1</v>
      </c>
      <c r="Y425" s="33"/>
      <c r="Z425" s="33"/>
      <c r="AA425" s="33"/>
      <c r="AB425" s="33"/>
      <c r="AC425" s="34">
        <v>3</v>
      </c>
      <c r="AD425" s="33"/>
      <c r="AE425" s="33"/>
      <c r="AF425" s="33">
        <v>20</v>
      </c>
      <c r="AG425" s="33"/>
      <c r="AH425" s="33"/>
      <c r="AI425" s="33"/>
      <c r="AJ425" s="19">
        <v>1</v>
      </c>
    </row>
    <row r="426" spans="1:36" ht="63.75">
      <c r="A426" s="179" t="s">
        <v>444</v>
      </c>
      <c r="B426" s="318"/>
      <c r="C426" s="89" t="s">
        <v>449</v>
      </c>
      <c r="D426" s="31" t="s">
        <v>446</v>
      </c>
      <c r="E426" s="37" t="s">
        <v>447</v>
      </c>
      <c r="F426" s="34">
        <v>1</v>
      </c>
      <c r="G426" s="33">
        <v>2</v>
      </c>
      <c r="H426" s="33">
        <v>3</v>
      </c>
      <c r="I426" s="33"/>
      <c r="J426" s="33"/>
      <c r="K426" s="33"/>
      <c r="L426" s="33"/>
      <c r="M426" s="33"/>
      <c r="N426" s="33"/>
      <c r="O426" s="34"/>
      <c r="P426" s="33"/>
      <c r="Q426" s="33"/>
      <c r="R426" s="33"/>
      <c r="S426" s="33"/>
      <c r="T426" s="33"/>
      <c r="U426" s="33"/>
      <c r="V426" s="33"/>
      <c r="W426" s="33"/>
      <c r="X426" s="33">
        <v>1</v>
      </c>
      <c r="Y426" s="33"/>
      <c r="Z426" s="33"/>
      <c r="AA426" s="33">
        <v>1</v>
      </c>
      <c r="AB426" s="33">
        <v>1</v>
      </c>
      <c r="AC426" s="34">
        <v>1</v>
      </c>
      <c r="AD426" s="33"/>
      <c r="AE426" s="33"/>
      <c r="AF426" s="33">
        <v>5</v>
      </c>
      <c r="AG426" s="33"/>
      <c r="AH426" s="33"/>
      <c r="AI426" s="33"/>
      <c r="AJ426" s="19">
        <v>1</v>
      </c>
    </row>
    <row r="427" spans="1:36" ht="12.75">
      <c r="A427" s="179" t="s">
        <v>444</v>
      </c>
      <c r="B427" s="317"/>
      <c r="C427" s="180" t="s">
        <v>450</v>
      </c>
      <c r="D427" s="269"/>
      <c r="E427" s="269">
        <v>49</v>
      </c>
      <c r="F427" s="181">
        <f aca="true" t="shared" si="63" ref="F427:AJ427">SUM(F428:F465)</f>
        <v>45</v>
      </c>
      <c r="G427" s="181">
        <f t="shared" si="63"/>
        <v>5</v>
      </c>
      <c r="H427" s="181">
        <f t="shared" si="63"/>
        <v>15</v>
      </c>
      <c r="I427" s="181">
        <f t="shared" si="63"/>
        <v>86</v>
      </c>
      <c r="J427" s="181">
        <f t="shared" si="63"/>
        <v>6</v>
      </c>
      <c r="K427" s="181">
        <f t="shared" si="63"/>
        <v>18</v>
      </c>
      <c r="L427" s="181">
        <f t="shared" si="63"/>
        <v>0</v>
      </c>
      <c r="M427" s="181">
        <f t="shared" si="63"/>
        <v>9</v>
      </c>
      <c r="N427" s="181">
        <f t="shared" si="63"/>
        <v>3</v>
      </c>
      <c r="O427" s="181">
        <f t="shared" si="63"/>
        <v>0</v>
      </c>
      <c r="P427" s="181">
        <f t="shared" si="63"/>
        <v>0</v>
      </c>
      <c r="Q427" s="181">
        <f t="shared" si="63"/>
        <v>0</v>
      </c>
      <c r="R427" s="181">
        <f t="shared" si="63"/>
        <v>0</v>
      </c>
      <c r="S427" s="181">
        <f t="shared" si="63"/>
        <v>0</v>
      </c>
      <c r="T427" s="181">
        <f t="shared" si="63"/>
        <v>0</v>
      </c>
      <c r="U427" s="181">
        <f t="shared" si="63"/>
        <v>0</v>
      </c>
      <c r="V427" s="181">
        <f t="shared" si="63"/>
        <v>0</v>
      </c>
      <c r="W427" s="181">
        <f t="shared" si="63"/>
        <v>0</v>
      </c>
      <c r="X427" s="181">
        <f t="shared" si="63"/>
        <v>0</v>
      </c>
      <c r="Y427" s="181">
        <f t="shared" si="63"/>
        <v>0</v>
      </c>
      <c r="Z427" s="181">
        <f t="shared" si="63"/>
        <v>0</v>
      </c>
      <c r="AA427" s="181">
        <f t="shared" si="63"/>
        <v>0</v>
      </c>
      <c r="AB427" s="181">
        <f t="shared" si="63"/>
        <v>1</v>
      </c>
      <c r="AC427" s="181">
        <f t="shared" si="63"/>
        <v>41</v>
      </c>
      <c r="AD427" s="181">
        <f t="shared" si="63"/>
        <v>2</v>
      </c>
      <c r="AE427" s="181">
        <f t="shared" si="63"/>
        <v>0</v>
      </c>
      <c r="AF427" s="181">
        <f t="shared" si="63"/>
        <v>105</v>
      </c>
      <c r="AG427" s="181">
        <f t="shared" si="63"/>
        <v>6</v>
      </c>
      <c r="AH427" s="181">
        <f t="shared" si="63"/>
        <v>6</v>
      </c>
      <c r="AI427" s="181">
        <f t="shared" si="63"/>
        <v>0</v>
      </c>
      <c r="AJ427" s="181">
        <f t="shared" si="63"/>
        <v>3</v>
      </c>
    </row>
    <row r="428" spans="1:36" ht="38.25">
      <c r="A428" s="179" t="s">
        <v>444</v>
      </c>
      <c r="B428" s="318"/>
      <c r="C428" s="143" t="s">
        <v>451</v>
      </c>
      <c r="D428" s="31" t="s">
        <v>452</v>
      </c>
      <c r="E428" s="37" t="s">
        <v>447</v>
      </c>
      <c r="F428" s="34">
        <v>1</v>
      </c>
      <c r="G428" s="33"/>
      <c r="H428" s="33"/>
      <c r="I428" s="33"/>
      <c r="J428" s="33"/>
      <c r="K428" s="33"/>
      <c r="L428" s="33"/>
      <c r="M428" s="33"/>
      <c r="N428" s="33"/>
      <c r="O428" s="34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4"/>
      <c r="AD428" s="33"/>
      <c r="AE428" s="33"/>
      <c r="AF428" s="33"/>
      <c r="AG428" s="33"/>
      <c r="AH428" s="33"/>
      <c r="AI428" s="33"/>
      <c r="AJ428" s="19"/>
    </row>
    <row r="429" spans="1:36" ht="38.25">
      <c r="A429" s="179" t="s">
        <v>444</v>
      </c>
      <c r="B429" s="318"/>
      <c r="C429" s="89" t="s">
        <v>453</v>
      </c>
      <c r="D429" s="31" t="s">
        <v>452</v>
      </c>
      <c r="E429" s="37" t="s">
        <v>447</v>
      </c>
      <c r="F429" s="34">
        <v>1</v>
      </c>
      <c r="G429" s="33"/>
      <c r="H429" s="33"/>
      <c r="I429" s="33"/>
      <c r="J429" s="33"/>
      <c r="K429" s="33"/>
      <c r="L429" s="33"/>
      <c r="M429" s="33"/>
      <c r="N429" s="33"/>
      <c r="O429" s="34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4"/>
      <c r="AD429" s="33"/>
      <c r="AE429" s="33"/>
      <c r="AF429" s="33"/>
      <c r="AG429" s="33"/>
      <c r="AH429" s="33"/>
      <c r="AI429" s="33"/>
      <c r="AJ429" s="19"/>
    </row>
    <row r="430" spans="1:36" ht="38.25">
      <c r="A430" s="179" t="s">
        <v>444</v>
      </c>
      <c r="B430" s="318"/>
      <c r="C430" s="89" t="s">
        <v>454</v>
      </c>
      <c r="D430" s="31" t="s">
        <v>452</v>
      </c>
      <c r="E430" s="37" t="s">
        <v>447</v>
      </c>
      <c r="F430" s="34">
        <v>1</v>
      </c>
      <c r="G430" s="33"/>
      <c r="H430" s="33"/>
      <c r="I430" s="33"/>
      <c r="J430" s="33"/>
      <c r="K430" s="33"/>
      <c r="L430" s="33"/>
      <c r="M430" s="33"/>
      <c r="N430" s="33"/>
      <c r="O430" s="34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4"/>
      <c r="AD430" s="33"/>
      <c r="AE430" s="33"/>
      <c r="AF430" s="33"/>
      <c r="AG430" s="33"/>
      <c r="AH430" s="33"/>
      <c r="AI430" s="33"/>
      <c r="AJ430" s="19"/>
    </row>
    <row r="431" spans="1:36" ht="38.25">
      <c r="A431" s="179" t="s">
        <v>444</v>
      </c>
      <c r="B431" s="318"/>
      <c r="C431" s="89" t="s">
        <v>455</v>
      </c>
      <c r="D431" s="31" t="s">
        <v>452</v>
      </c>
      <c r="E431" s="37" t="s">
        <v>447</v>
      </c>
      <c r="F431" s="34"/>
      <c r="G431" s="33"/>
      <c r="H431" s="33"/>
      <c r="I431" s="33"/>
      <c r="J431" s="33"/>
      <c r="K431" s="33"/>
      <c r="L431" s="33"/>
      <c r="M431" s="33"/>
      <c r="N431" s="33"/>
      <c r="O431" s="34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4"/>
      <c r="AD431" s="33"/>
      <c r="AE431" s="33"/>
      <c r="AF431" s="33"/>
      <c r="AG431" s="33"/>
      <c r="AH431" s="33"/>
      <c r="AI431" s="33"/>
      <c r="AJ431" s="19"/>
    </row>
    <row r="432" spans="1:36" ht="38.25">
      <c r="A432" s="179" t="s">
        <v>444</v>
      </c>
      <c r="B432" s="318"/>
      <c r="C432" s="89" t="s">
        <v>456</v>
      </c>
      <c r="D432" s="31" t="s">
        <v>452</v>
      </c>
      <c r="E432" s="37" t="s">
        <v>447</v>
      </c>
      <c r="F432" s="34">
        <v>3</v>
      </c>
      <c r="G432" s="33"/>
      <c r="H432" s="33"/>
      <c r="I432" s="33"/>
      <c r="J432" s="33"/>
      <c r="K432" s="33"/>
      <c r="L432" s="33"/>
      <c r="M432" s="33"/>
      <c r="N432" s="33"/>
      <c r="O432" s="34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4"/>
      <c r="AD432" s="33"/>
      <c r="AE432" s="33"/>
      <c r="AF432" s="33"/>
      <c r="AG432" s="33"/>
      <c r="AH432" s="33"/>
      <c r="AI432" s="33"/>
      <c r="AJ432" s="19"/>
    </row>
    <row r="433" spans="1:36" ht="38.25">
      <c r="A433" s="179" t="s">
        <v>444</v>
      </c>
      <c r="B433" s="318"/>
      <c r="C433" s="89" t="s">
        <v>457</v>
      </c>
      <c r="D433" s="31" t="s">
        <v>452</v>
      </c>
      <c r="E433" s="37" t="s">
        <v>447</v>
      </c>
      <c r="F433" s="34">
        <v>1</v>
      </c>
      <c r="G433" s="33"/>
      <c r="H433" s="33"/>
      <c r="I433" s="33"/>
      <c r="J433" s="33"/>
      <c r="K433" s="33"/>
      <c r="L433" s="33"/>
      <c r="M433" s="33"/>
      <c r="N433" s="33"/>
      <c r="O433" s="34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4"/>
      <c r="AD433" s="33"/>
      <c r="AE433" s="33"/>
      <c r="AF433" s="33"/>
      <c r="AG433" s="33"/>
      <c r="AH433" s="33"/>
      <c r="AI433" s="33"/>
      <c r="AJ433" s="19"/>
    </row>
    <row r="434" spans="1:36" ht="38.25">
      <c r="A434" s="179" t="s">
        <v>444</v>
      </c>
      <c r="B434" s="318"/>
      <c r="C434" s="89" t="s">
        <v>458</v>
      </c>
      <c r="D434" s="31" t="s">
        <v>452</v>
      </c>
      <c r="E434" s="37" t="s">
        <v>447</v>
      </c>
      <c r="F434" s="34">
        <v>1</v>
      </c>
      <c r="G434" s="33"/>
      <c r="H434" s="33"/>
      <c r="I434" s="33"/>
      <c r="J434" s="33"/>
      <c r="K434" s="33"/>
      <c r="L434" s="33"/>
      <c r="M434" s="33"/>
      <c r="N434" s="33"/>
      <c r="O434" s="34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4"/>
      <c r="AD434" s="33"/>
      <c r="AE434" s="33"/>
      <c r="AF434" s="33"/>
      <c r="AG434" s="33"/>
      <c r="AH434" s="33"/>
      <c r="AI434" s="33"/>
      <c r="AJ434" s="19"/>
    </row>
    <row r="435" spans="1:36" ht="38.25">
      <c r="A435" s="179" t="s">
        <v>444</v>
      </c>
      <c r="B435" s="318"/>
      <c r="C435" s="89" t="s">
        <v>455</v>
      </c>
      <c r="D435" s="31" t="s">
        <v>452</v>
      </c>
      <c r="E435" s="37" t="s">
        <v>447</v>
      </c>
      <c r="F435" s="34"/>
      <c r="G435" s="33"/>
      <c r="H435" s="33"/>
      <c r="I435" s="33"/>
      <c r="J435" s="33"/>
      <c r="K435" s="33"/>
      <c r="L435" s="33"/>
      <c r="M435" s="33"/>
      <c r="N435" s="33"/>
      <c r="O435" s="34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4"/>
      <c r="AD435" s="33"/>
      <c r="AE435" s="33"/>
      <c r="AF435" s="33"/>
      <c r="AG435" s="33"/>
      <c r="AH435" s="33"/>
      <c r="AI435" s="33"/>
      <c r="AJ435" s="19"/>
    </row>
    <row r="436" spans="1:36" ht="38.25">
      <c r="A436" s="179" t="s">
        <v>444</v>
      </c>
      <c r="B436" s="318"/>
      <c r="C436" s="89" t="s">
        <v>458</v>
      </c>
      <c r="D436" s="31" t="s">
        <v>452</v>
      </c>
      <c r="E436" s="37" t="s">
        <v>447</v>
      </c>
      <c r="F436" s="34">
        <v>1</v>
      </c>
      <c r="G436" s="33"/>
      <c r="H436" s="33"/>
      <c r="I436" s="33"/>
      <c r="J436" s="33"/>
      <c r="K436" s="33"/>
      <c r="L436" s="33"/>
      <c r="M436" s="33"/>
      <c r="N436" s="33"/>
      <c r="O436" s="34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4"/>
      <c r="AD436" s="33"/>
      <c r="AE436" s="33"/>
      <c r="AF436" s="33"/>
      <c r="AG436" s="33"/>
      <c r="AH436" s="33"/>
      <c r="AI436" s="33"/>
      <c r="AJ436" s="19"/>
    </row>
    <row r="437" spans="1:36" ht="38.25">
      <c r="A437" s="179" t="s">
        <v>444</v>
      </c>
      <c r="B437" s="318"/>
      <c r="C437" s="89" t="s">
        <v>459</v>
      </c>
      <c r="D437" s="31" t="s">
        <v>452</v>
      </c>
      <c r="E437" s="37" t="s">
        <v>447</v>
      </c>
      <c r="F437" s="34">
        <v>3</v>
      </c>
      <c r="G437" s="33"/>
      <c r="H437" s="33"/>
      <c r="I437" s="33"/>
      <c r="J437" s="33"/>
      <c r="K437" s="33"/>
      <c r="L437" s="33"/>
      <c r="M437" s="33"/>
      <c r="N437" s="33"/>
      <c r="O437" s="34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4"/>
      <c r="AD437" s="33"/>
      <c r="AE437" s="33"/>
      <c r="AF437" s="33"/>
      <c r="AG437" s="33"/>
      <c r="AH437" s="33"/>
      <c r="AI437" s="33"/>
      <c r="AJ437" s="19"/>
    </row>
    <row r="438" spans="1:36" ht="38.25">
      <c r="A438" s="179" t="s">
        <v>444</v>
      </c>
      <c r="B438" s="318"/>
      <c r="C438" s="89" t="s">
        <v>458</v>
      </c>
      <c r="D438" s="31" t="s">
        <v>452</v>
      </c>
      <c r="E438" s="37" t="s">
        <v>447</v>
      </c>
      <c r="F438" s="34"/>
      <c r="G438" s="33"/>
      <c r="H438" s="33"/>
      <c r="I438" s="33"/>
      <c r="J438" s="33"/>
      <c r="K438" s="33"/>
      <c r="L438" s="33"/>
      <c r="M438" s="33"/>
      <c r="N438" s="33"/>
      <c r="O438" s="34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4"/>
      <c r="AD438" s="33"/>
      <c r="AE438" s="33"/>
      <c r="AF438" s="33"/>
      <c r="AG438" s="33"/>
      <c r="AH438" s="33"/>
      <c r="AI438" s="33"/>
      <c r="AJ438" s="19"/>
    </row>
    <row r="439" spans="1:36" ht="38.25">
      <c r="A439" s="179" t="s">
        <v>444</v>
      </c>
      <c r="B439" s="318"/>
      <c r="C439" s="89" t="s">
        <v>455</v>
      </c>
      <c r="D439" s="31" t="s">
        <v>452</v>
      </c>
      <c r="E439" s="37" t="s">
        <v>447</v>
      </c>
      <c r="F439" s="34"/>
      <c r="G439" s="33"/>
      <c r="H439" s="33"/>
      <c r="I439" s="33"/>
      <c r="J439" s="33"/>
      <c r="K439" s="33"/>
      <c r="L439" s="33"/>
      <c r="M439" s="33"/>
      <c r="N439" s="33"/>
      <c r="O439" s="34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4"/>
      <c r="AD439" s="33"/>
      <c r="AE439" s="33"/>
      <c r="AF439" s="33"/>
      <c r="AG439" s="33"/>
      <c r="AH439" s="33"/>
      <c r="AI439" s="33"/>
      <c r="AJ439" s="19"/>
    </row>
    <row r="440" spans="1:36" ht="63.75">
      <c r="A440" s="179" t="s">
        <v>444</v>
      </c>
      <c r="B440" s="318"/>
      <c r="C440" s="89" t="s">
        <v>460</v>
      </c>
      <c r="D440" s="31" t="s">
        <v>446</v>
      </c>
      <c r="E440" s="37" t="s">
        <v>461</v>
      </c>
      <c r="F440" s="34"/>
      <c r="G440" s="33"/>
      <c r="H440" s="33"/>
      <c r="I440" s="33">
        <v>3</v>
      </c>
      <c r="J440" s="33"/>
      <c r="K440" s="33"/>
      <c r="L440" s="33"/>
      <c r="M440" s="33"/>
      <c r="N440" s="33"/>
      <c r="O440" s="34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>
        <v>1</v>
      </c>
      <c r="AC440" s="34"/>
      <c r="AD440" s="33"/>
      <c r="AE440" s="33"/>
      <c r="AF440" s="33"/>
      <c r="AG440" s="33"/>
      <c r="AH440" s="33"/>
      <c r="AI440" s="33"/>
      <c r="AJ440" s="19"/>
    </row>
    <row r="441" spans="1:36" ht="63.75">
      <c r="A441" s="179" t="s">
        <v>444</v>
      </c>
      <c r="B441" s="318"/>
      <c r="C441" s="89" t="s">
        <v>462</v>
      </c>
      <c r="D441" s="31" t="s">
        <v>446</v>
      </c>
      <c r="E441" s="37" t="s">
        <v>461</v>
      </c>
      <c r="F441" s="34">
        <v>4</v>
      </c>
      <c r="G441" s="33"/>
      <c r="H441" s="33"/>
      <c r="I441" s="33"/>
      <c r="J441" s="33"/>
      <c r="K441" s="33"/>
      <c r="L441" s="33"/>
      <c r="M441" s="33"/>
      <c r="N441" s="33"/>
      <c r="O441" s="34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4"/>
      <c r="AD441" s="33"/>
      <c r="AE441" s="33"/>
      <c r="AF441" s="33"/>
      <c r="AG441" s="33"/>
      <c r="AH441" s="33"/>
      <c r="AI441" s="33"/>
      <c r="AJ441" s="19"/>
    </row>
    <row r="442" spans="1:36" ht="63.75">
      <c r="A442" s="179" t="s">
        <v>444</v>
      </c>
      <c r="B442" s="318"/>
      <c r="C442" s="89" t="s">
        <v>463</v>
      </c>
      <c r="D442" s="31" t="s">
        <v>446</v>
      </c>
      <c r="E442" s="37" t="s">
        <v>461</v>
      </c>
      <c r="F442" s="34">
        <v>12</v>
      </c>
      <c r="G442" s="33"/>
      <c r="H442" s="33"/>
      <c r="I442" s="33"/>
      <c r="J442" s="33"/>
      <c r="K442" s="33"/>
      <c r="L442" s="33"/>
      <c r="M442" s="33"/>
      <c r="N442" s="33"/>
      <c r="O442" s="34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4"/>
      <c r="AD442" s="33"/>
      <c r="AE442" s="33"/>
      <c r="AF442" s="33"/>
      <c r="AG442" s="33"/>
      <c r="AH442" s="33"/>
      <c r="AI442" s="33"/>
      <c r="AJ442" s="19"/>
    </row>
    <row r="443" spans="1:36" ht="63.75">
      <c r="A443" s="179" t="s">
        <v>444</v>
      </c>
      <c r="B443" s="318"/>
      <c r="C443" s="89" t="s">
        <v>464</v>
      </c>
      <c r="D443" s="31" t="s">
        <v>446</v>
      </c>
      <c r="E443" s="37" t="s">
        <v>461</v>
      </c>
      <c r="F443" s="34"/>
      <c r="G443" s="33"/>
      <c r="H443" s="33"/>
      <c r="I443" s="33"/>
      <c r="J443" s="33"/>
      <c r="K443" s="33"/>
      <c r="L443" s="33"/>
      <c r="M443" s="33"/>
      <c r="N443" s="33"/>
      <c r="O443" s="34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4"/>
      <c r="AD443" s="33"/>
      <c r="AE443" s="33"/>
      <c r="AF443" s="33"/>
      <c r="AG443" s="33"/>
      <c r="AH443" s="33"/>
      <c r="AI443" s="33"/>
      <c r="AJ443" s="19"/>
    </row>
    <row r="444" spans="1:36" ht="63.75">
      <c r="A444" s="179" t="s">
        <v>444</v>
      </c>
      <c r="B444" s="318"/>
      <c r="C444" s="89" t="s">
        <v>465</v>
      </c>
      <c r="D444" s="31" t="s">
        <v>446</v>
      </c>
      <c r="E444" s="37" t="s">
        <v>461</v>
      </c>
      <c r="F444" s="34"/>
      <c r="G444" s="33"/>
      <c r="H444" s="33"/>
      <c r="I444" s="33"/>
      <c r="J444" s="33"/>
      <c r="K444" s="33"/>
      <c r="L444" s="33"/>
      <c r="M444" s="33"/>
      <c r="N444" s="33"/>
      <c r="O444" s="34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4"/>
      <c r="AD444" s="33"/>
      <c r="AE444" s="33"/>
      <c r="AF444" s="33"/>
      <c r="AG444" s="33"/>
      <c r="AH444" s="33"/>
      <c r="AI444" s="33"/>
      <c r="AJ444" s="19"/>
    </row>
    <row r="445" spans="1:36" ht="63.75">
      <c r="A445" s="179" t="s">
        <v>444</v>
      </c>
      <c r="B445" s="318"/>
      <c r="C445" s="89" t="s">
        <v>466</v>
      </c>
      <c r="D445" s="31" t="s">
        <v>446</v>
      </c>
      <c r="E445" s="37" t="s">
        <v>461</v>
      </c>
      <c r="F445" s="34"/>
      <c r="G445" s="33"/>
      <c r="H445" s="33"/>
      <c r="I445" s="33"/>
      <c r="J445" s="33"/>
      <c r="K445" s="33"/>
      <c r="L445" s="33"/>
      <c r="M445" s="33"/>
      <c r="N445" s="33"/>
      <c r="O445" s="34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4"/>
      <c r="AD445" s="33"/>
      <c r="AE445" s="33"/>
      <c r="AF445" s="33"/>
      <c r="AG445" s="33"/>
      <c r="AH445" s="33"/>
      <c r="AI445" s="33"/>
      <c r="AJ445" s="19"/>
    </row>
    <row r="446" spans="1:36" ht="63.75">
      <c r="A446" s="179" t="s">
        <v>444</v>
      </c>
      <c r="B446" s="318"/>
      <c r="C446" s="89" t="s">
        <v>455</v>
      </c>
      <c r="D446" s="31" t="s">
        <v>446</v>
      </c>
      <c r="E446" s="37" t="s">
        <v>461</v>
      </c>
      <c r="F446" s="34"/>
      <c r="G446" s="33"/>
      <c r="H446" s="33"/>
      <c r="I446" s="33"/>
      <c r="J446" s="33"/>
      <c r="K446" s="33"/>
      <c r="L446" s="33"/>
      <c r="M446" s="33"/>
      <c r="N446" s="33"/>
      <c r="O446" s="34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4"/>
      <c r="AD446" s="33"/>
      <c r="AE446" s="33"/>
      <c r="AF446" s="33"/>
      <c r="AG446" s="33"/>
      <c r="AH446" s="33"/>
      <c r="AI446" s="33"/>
      <c r="AJ446" s="19"/>
    </row>
    <row r="447" spans="1:36" ht="63.75">
      <c r="A447" s="179" t="s">
        <v>444</v>
      </c>
      <c r="B447" s="318"/>
      <c r="C447" s="89" t="s">
        <v>467</v>
      </c>
      <c r="D447" s="31" t="s">
        <v>446</v>
      </c>
      <c r="E447" s="37" t="s">
        <v>461</v>
      </c>
      <c r="F447" s="34">
        <v>1</v>
      </c>
      <c r="G447" s="33"/>
      <c r="H447" s="33"/>
      <c r="I447" s="33"/>
      <c r="J447" s="33"/>
      <c r="K447" s="33"/>
      <c r="L447" s="33"/>
      <c r="M447" s="33"/>
      <c r="N447" s="33"/>
      <c r="O447" s="34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4"/>
      <c r="AD447" s="33"/>
      <c r="AE447" s="33"/>
      <c r="AF447" s="33"/>
      <c r="AG447" s="33"/>
      <c r="AH447" s="33"/>
      <c r="AI447" s="33"/>
      <c r="AJ447" s="19"/>
    </row>
    <row r="448" spans="1:36" ht="63.75">
      <c r="A448" s="179" t="s">
        <v>444</v>
      </c>
      <c r="B448" s="318"/>
      <c r="C448" s="89" t="s">
        <v>468</v>
      </c>
      <c r="D448" s="31" t="s">
        <v>446</v>
      </c>
      <c r="E448" s="37" t="s">
        <v>461</v>
      </c>
      <c r="F448" s="34">
        <v>1</v>
      </c>
      <c r="G448" s="33"/>
      <c r="H448" s="33"/>
      <c r="I448" s="33"/>
      <c r="J448" s="33"/>
      <c r="K448" s="33"/>
      <c r="L448" s="33"/>
      <c r="M448" s="33"/>
      <c r="N448" s="33"/>
      <c r="O448" s="34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4"/>
      <c r="AD448" s="33"/>
      <c r="AE448" s="33"/>
      <c r="AF448" s="33"/>
      <c r="AG448" s="33"/>
      <c r="AH448" s="33"/>
      <c r="AI448" s="33"/>
      <c r="AJ448" s="19"/>
    </row>
    <row r="449" spans="1:36" ht="63.75">
      <c r="A449" s="179" t="s">
        <v>444</v>
      </c>
      <c r="B449" s="318"/>
      <c r="C449" s="89" t="s">
        <v>469</v>
      </c>
      <c r="D449" s="31" t="s">
        <v>446</v>
      </c>
      <c r="E449" s="37" t="s">
        <v>461</v>
      </c>
      <c r="F449" s="34">
        <v>3</v>
      </c>
      <c r="G449" s="33"/>
      <c r="H449" s="33"/>
      <c r="I449" s="33"/>
      <c r="J449" s="33"/>
      <c r="K449" s="33"/>
      <c r="L449" s="33"/>
      <c r="M449" s="33"/>
      <c r="N449" s="33"/>
      <c r="O449" s="34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4"/>
      <c r="AD449" s="33"/>
      <c r="AE449" s="33"/>
      <c r="AF449" s="33"/>
      <c r="AG449" s="33"/>
      <c r="AH449" s="33"/>
      <c r="AI449" s="33"/>
      <c r="AJ449" s="19"/>
    </row>
    <row r="450" spans="1:36" ht="63.75">
      <c r="A450" s="179" t="s">
        <v>444</v>
      </c>
      <c r="B450" s="318"/>
      <c r="C450" s="143" t="s">
        <v>470</v>
      </c>
      <c r="D450" s="31" t="s">
        <v>446</v>
      </c>
      <c r="E450" s="37" t="s">
        <v>447</v>
      </c>
      <c r="F450" s="34">
        <v>2</v>
      </c>
      <c r="G450" s="33"/>
      <c r="H450" s="33"/>
      <c r="I450" s="33"/>
      <c r="J450" s="33"/>
      <c r="K450" s="33"/>
      <c r="L450" s="33"/>
      <c r="M450" s="33"/>
      <c r="N450" s="33"/>
      <c r="O450" s="34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4"/>
      <c r="AD450" s="33"/>
      <c r="AE450" s="33"/>
      <c r="AF450" s="33"/>
      <c r="AG450" s="33"/>
      <c r="AH450" s="33"/>
      <c r="AI450" s="33"/>
      <c r="AJ450" s="19"/>
    </row>
    <row r="451" spans="1:36" ht="63.75">
      <c r="A451" s="179" t="s">
        <v>444</v>
      </c>
      <c r="B451" s="318"/>
      <c r="C451" s="89" t="s">
        <v>471</v>
      </c>
      <c r="D451" s="31" t="s">
        <v>446</v>
      </c>
      <c r="E451" s="37" t="s">
        <v>472</v>
      </c>
      <c r="F451" s="34">
        <v>1</v>
      </c>
      <c r="G451" s="270"/>
      <c r="H451" s="270"/>
      <c r="I451" s="270"/>
      <c r="J451" s="270"/>
      <c r="K451" s="270"/>
      <c r="L451" s="270"/>
      <c r="M451" s="270"/>
      <c r="N451" s="270"/>
      <c r="O451" s="34"/>
      <c r="P451" s="270"/>
      <c r="Q451" s="270"/>
      <c r="R451" s="270"/>
      <c r="S451" s="270"/>
      <c r="T451" s="270"/>
      <c r="U451" s="270"/>
      <c r="V451" s="270"/>
      <c r="W451" s="270"/>
      <c r="X451" s="270"/>
      <c r="Y451" s="270"/>
      <c r="Z451" s="270"/>
      <c r="AA451" s="270"/>
      <c r="AB451" s="270"/>
      <c r="AC451" s="34">
        <v>2</v>
      </c>
      <c r="AD451" s="270">
        <v>1</v>
      </c>
      <c r="AE451" s="270"/>
      <c r="AF451" s="270">
        <v>5</v>
      </c>
      <c r="AG451" s="270"/>
      <c r="AH451" s="270"/>
      <c r="AI451" s="270"/>
      <c r="AJ451" s="271">
        <v>3</v>
      </c>
    </row>
    <row r="452" spans="1:36" ht="63.75">
      <c r="A452" s="179" t="s">
        <v>444</v>
      </c>
      <c r="B452" s="317"/>
      <c r="C452" s="272" t="s">
        <v>473</v>
      </c>
      <c r="D452" s="31" t="s">
        <v>446</v>
      </c>
      <c r="E452" s="37" t="s">
        <v>472</v>
      </c>
      <c r="F452" s="34"/>
      <c r="G452" s="270"/>
      <c r="H452" s="270"/>
      <c r="I452" s="270"/>
      <c r="J452" s="270"/>
      <c r="K452" s="270"/>
      <c r="L452" s="270"/>
      <c r="M452" s="270"/>
      <c r="N452" s="270">
        <v>3</v>
      </c>
      <c r="O452" s="34"/>
      <c r="P452" s="270"/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  <c r="AA452" s="270"/>
      <c r="AB452" s="270"/>
      <c r="AC452" s="34">
        <v>1</v>
      </c>
      <c r="AD452" s="270">
        <v>1</v>
      </c>
      <c r="AE452" s="270"/>
      <c r="AF452" s="270">
        <v>5</v>
      </c>
      <c r="AG452" s="270"/>
      <c r="AH452" s="270"/>
      <c r="AI452" s="270"/>
      <c r="AJ452" s="271"/>
    </row>
    <row r="453" spans="1:36" ht="63.75">
      <c r="A453" s="179" t="s">
        <v>444</v>
      </c>
      <c r="B453" s="317"/>
      <c r="C453" s="272" t="s">
        <v>474</v>
      </c>
      <c r="D453" s="31" t="s">
        <v>446</v>
      </c>
      <c r="E453" s="37" t="s">
        <v>472</v>
      </c>
      <c r="F453" s="34"/>
      <c r="G453" s="270"/>
      <c r="H453" s="270"/>
      <c r="I453" s="270"/>
      <c r="J453" s="270"/>
      <c r="K453" s="270"/>
      <c r="L453" s="270"/>
      <c r="M453" s="270"/>
      <c r="N453" s="270"/>
      <c r="O453" s="34"/>
      <c r="P453" s="270"/>
      <c r="Q453" s="270"/>
      <c r="R453" s="270"/>
      <c r="S453" s="270"/>
      <c r="T453" s="270"/>
      <c r="U453" s="270"/>
      <c r="V453" s="270"/>
      <c r="W453" s="270"/>
      <c r="X453" s="270"/>
      <c r="Y453" s="270"/>
      <c r="Z453" s="270"/>
      <c r="AA453" s="270"/>
      <c r="AB453" s="270"/>
      <c r="AC453" s="34">
        <v>1</v>
      </c>
      <c r="AD453" s="270"/>
      <c r="AE453" s="270"/>
      <c r="AF453" s="270">
        <v>5</v>
      </c>
      <c r="AG453" s="270"/>
      <c r="AH453" s="270"/>
      <c r="AI453" s="270"/>
      <c r="AJ453" s="271"/>
    </row>
    <row r="454" spans="1:36" ht="63.75">
      <c r="A454" s="179" t="s">
        <v>444</v>
      </c>
      <c r="B454" s="317"/>
      <c r="C454" s="272" t="s">
        <v>475</v>
      </c>
      <c r="D454" s="31" t="s">
        <v>446</v>
      </c>
      <c r="E454" s="37" t="s">
        <v>472</v>
      </c>
      <c r="F454" s="34"/>
      <c r="G454" s="270"/>
      <c r="H454" s="270"/>
      <c r="I454" s="270"/>
      <c r="J454" s="270"/>
      <c r="K454" s="270"/>
      <c r="L454" s="270"/>
      <c r="M454" s="270"/>
      <c r="N454" s="270"/>
      <c r="O454" s="34"/>
      <c r="P454" s="270"/>
      <c r="Q454" s="270"/>
      <c r="R454" s="270"/>
      <c r="S454" s="270"/>
      <c r="T454" s="270"/>
      <c r="U454" s="270"/>
      <c r="V454" s="270"/>
      <c r="W454" s="270"/>
      <c r="X454" s="270"/>
      <c r="Y454" s="270"/>
      <c r="Z454" s="270"/>
      <c r="AA454" s="270"/>
      <c r="AB454" s="270"/>
      <c r="AC454" s="34">
        <v>2</v>
      </c>
      <c r="AD454" s="270"/>
      <c r="AE454" s="270"/>
      <c r="AF454" s="270">
        <v>5</v>
      </c>
      <c r="AG454" s="270"/>
      <c r="AH454" s="270"/>
      <c r="AI454" s="270"/>
      <c r="AJ454" s="271"/>
    </row>
    <row r="455" spans="1:36" ht="63.75">
      <c r="A455" s="179" t="s">
        <v>444</v>
      </c>
      <c r="B455" s="317"/>
      <c r="C455" s="272" t="s">
        <v>476</v>
      </c>
      <c r="D455" s="31" t="s">
        <v>446</v>
      </c>
      <c r="E455" s="37" t="s">
        <v>472</v>
      </c>
      <c r="F455" s="34"/>
      <c r="G455" s="270"/>
      <c r="H455" s="270"/>
      <c r="I455" s="270"/>
      <c r="J455" s="270"/>
      <c r="K455" s="270"/>
      <c r="L455" s="270"/>
      <c r="M455" s="270"/>
      <c r="N455" s="270"/>
      <c r="O455" s="34"/>
      <c r="P455" s="270"/>
      <c r="Q455" s="270"/>
      <c r="R455" s="270"/>
      <c r="S455" s="270"/>
      <c r="T455" s="270"/>
      <c r="U455" s="270"/>
      <c r="V455" s="270"/>
      <c r="W455" s="270"/>
      <c r="X455" s="270"/>
      <c r="Y455" s="270"/>
      <c r="Z455" s="270"/>
      <c r="AA455" s="270"/>
      <c r="AB455" s="270"/>
      <c r="AC455" s="34">
        <v>2</v>
      </c>
      <c r="AD455" s="270"/>
      <c r="AE455" s="270"/>
      <c r="AF455" s="270">
        <v>5</v>
      </c>
      <c r="AG455" s="270">
        <v>6</v>
      </c>
      <c r="AH455" s="270">
        <v>6</v>
      </c>
      <c r="AI455" s="270"/>
      <c r="AJ455" s="271"/>
    </row>
    <row r="456" spans="1:36" ht="63.75">
      <c r="A456" s="179" t="s">
        <v>444</v>
      </c>
      <c r="B456" s="317"/>
      <c r="C456" s="273" t="s">
        <v>477</v>
      </c>
      <c r="D456" s="31" t="s">
        <v>446</v>
      </c>
      <c r="E456" s="37" t="s">
        <v>472</v>
      </c>
      <c r="F456" s="34">
        <v>1</v>
      </c>
      <c r="G456" s="270"/>
      <c r="H456" s="270"/>
      <c r="I456" s="270">
        <v>10</v>
      </c>
      <c r="J456" s="270">
        <v>3</v>
      </c>
      <c r="K456" s="270">
        <v>4</v>
      </c>
      <c r="L456" s="270"/>
      <c r="M456" s="270"/>
      <c r="N456" s="270"/>
      <c r="O456" s="34"/>
      <c r="P456" s="270"/>
      <c r="Q456" s="270"/>
      <c r="R456" s="270"/>
      <c r="S456" s="270"/>
      <c r="T456" s="270"/>
      <c r="U456" s="270"/>
      <c r="V456" s="270"/>
      <c r="W456" s="270"/>
      <c r="X456" s="270"/>
      <c r="Y456" s="270"/>
      <c r="Z456" s="270"/>
      <c r="AA456" s="270"/>
      <c r="AB456" s="270"/>
      <c r="AC456" s="34">
        <v>5</v>
      </c>
      <c r="AD456" s="270"/>
      <c r="AE456" s="270"/>
      <c r="AF456" s="270">
        <v>10</v>
      </c>
      <c r="AG456" s="270"/>
      <c r="AH456" s="270"/>
      <c r="AI456" s="270"/>
      <c r="AJ456" s="271"/>
    </row>
    <row r="457" spans="1:36" ht="63.75">
      <c r="A457" s="179" t="s">
        <v>444</v>
      </c>
      <c r="B457" s="317"/>
      <c r="C457" s="273" t="s">
        <v>478</v>
      </c>
      <c r="D457" s="31" t="s">
        <v>446</v>
      </c>
      <c r="E457" s="37" t="s">
        <v>472</v>
      </c>
      <c r="F457" s="34">
        <v>1</v>
      </c>
      <c r="G457" s="270">
        <v>1</v>
      </c>
      <c r="H457" s="270">
        <v>3</v>
      </c>
      <c r="I457" s="270">
        <v>10</v>
      </c>
      <c r="J457" s="270"/>
      <c r="K457" s="270">
        <v>2</v>
      </c>
      <c r="L457" s="270"/>
      <c r="M457" s="270"/>
      <c r="N457" s="270"/>
      <c r="O457" s="34"/>
      <c r="P457" s="270"/>
      <c r="Q457" s="270"/>
      <c r="R457" s="270"/>
      <c r="S457" s="270"/>
      <c r="T457" s="270"/>
      <c r="U457" s="270"/>
      <c r="V457" s="270"/>
      <c r="W457" s="270"/>
      <c r="X457" s="270"/>
      <c r="Y457" s="270"/>
      <c r="Z457" s="270"/>
      <c r="AA457" s="270"/>
      <c r="AB457" s="270"/>
      <c r="AC457" s="34">
        <v>4</v>
      </c>
      <c r="AD457" s="270"/>
      <c r="AE457" s="270"/>
      <c r="AF457" s="270">
        <v>10</v>
      </c>
      <c r="AG457" s="270"/>
      <c r="AH457" s="270"/>
      <c r="AI457" s="270"/>
      <c r="AJ457" s="271"/>
    </row>
    <row r="458" spans="1:36" ht="63.75">
      <c r="A458" s="179" t="s">
        <v>444</v>
      </c>
      <c r="B458" s="317"/>
      <c r="C458" s="273" t="s">
        <v>479</v>
      </c>
      <c r="D458" s="31" t="s">
        <v>446</v>
      </c>
      <c r="E458" s="37" t="s">
        <v>472</v>
      </c>
      <c r="F458" s="34">
        <v>1</v>
      </c>
      <c r="G458" s="270">
        <v>1</v>
      </c>
      <c r="H458" s="270">
        <v>3</v>
      </c>
      <c r="I458" s="270">
        <v>10</v>
      </c>
      <c r="J458" s="270"/>
      <c r="K458" s="270">
        <v>2</v>
      </c>
      <c r="L458" s="270"/>
      <c r="M458" s="270">
        <v>3</v>
      </c>
      <c r="N458" s="270"/>
      <c r="O458" s="34"/>
      <c r="P458" s="270"/>
      <c r="Q458" s="270"/>
      <c r="R458" s="270"/>
      <c r="S458" s="270"/>
      <c r="T458" s="270"/>
      <c r="U458" s="270"/>
      <c r="V458" s="270"/>
      <c r="W458" s="270"/>
      <c r="X458" s="270"/>
      <c r="Y458" s="270"/>
      <c r="Z458" s="270"/>
      <c r="AA458" s="270"/>
      <c r="AB458" s="270"/>
      <c r="AC458" s="34">
        <v>4</v>
      </c>
      <c r="AD458" s="270"/>
      <c r="AE458" s="270"/>
      <c r="AF458" s="270">
        <v>10</v>
      </c>
      <c r="AG458" s="270"/>
      <c r="AH458" s="270"/>
      <c r="AI458" s="270"/>
      <c r="AJ458" s="271"/>
    </row>
    <row r="459" spans="1:36" ht="63.75">
      <c r="A459" s="179" t="s">
        <v>444</v>
      </c>
      <c r="B459" s="317"/>
      <c r="C459" s="273" t="s">
        <v>480</v>
      </c>
      <c r="D459" s="31" t="s">
        <v>446</v>
      </c>
      <c r="E459" s="37" t="s">
        <v>472</v>
      </c>
      <c r="F459" s="34">
        <v>1</v>
      </c>
      <c r="G459" s="270"/>
      <c r="H459" s="270"/>
      <c r="I459" s="270">
        <v>3</v>
      </c>
      <c r="J459" s="270"/>
      <c r="K459" s="270">
        <v>2</v>
      </c>
      <c r="L459" s="270"/>
      <c r="M459" s="270"/>
      <c r="N459" s="270"/>
      <c r="O459" s="34"/>
      <c r="P459" s="270"/>
      <c r="Q459" s="270"/>
      <c r="R459" s="270"/>
      <c r="S459" s="270"/>
      <c r="T459" s="270"/>
      <c r="U459" s="270"/>
      <c r="V459" s="270"/>
      <c r="W459" s="270"/>
      <c r="X459" s="270"/>
      <c r="Y459" s="270"/>
      <c r="Z459" s="270"/>
      <c r="AA459" s="270"/>
      <c r="AB459" s="270"/>
      <c r="AC459" s="34">
        <v>2</v>
      </c>
      <c r="AD459" s="270"/>
      <c r="AE459" s="270"/>
      <c r="AF459" s="270">
        <v>5</v>
      </c>
      <c r="AG459" s="270"/>
      <c r="AH459" s="270"/>
      <c r="AI459" s="270"/>
      <c r="AJ459" s="271"/>
    </row>
    <row r="460" spans="1:36" ht="63.75">
      <c r="A460" s="179" t="s">
        <v>444</v>
      </c>
      <c r="B460" s="317"/>
      <c r="C460" s="273" t="s">
        <v>481</v>
      </c>
      <c r="D460" s="31" t="s">
        <v>446</v>
      </c>
      <c r="E460" s="37" t="s">
        <v>472</v>
      </c>
      <c r="F460" s="34">
        <v>1</v>
      </c>
      <c r="G460" s="270">
        <v>1</v>
      </c>
      <c r="H460" s="270">
        <v>3</v>
      </c>
      <c r="I460" s="270">
        <v>10</v>
      </c>
      <c r="J460" s="270"/>
      <c r="K460" s="270">
        <v>2</v>
      </c>
      <c r="L460" s="270"/>
      <c r="M460" s="270"/>
      <c r="N460" s="270"/>
      <c r="O460" s="34"/>
      <c r="P460" s="270"/>
      <c r="Q460" s="270"/>
      <c r="R460" s="270"/>
      <c r="S460" s="270"/>
      <c r="T460" s="270"/>
      <c r="U460" s="270"/>
      <c r="V460" s="270"/>
      <c r="W460" s="270"/>
      <c r="X460" s="270"/>
      <c r="Y460" s="270"/>
      <c r="Z460" s="270"/>
      <c r="AA460" s="270"/>
      <c r="AB460" s="270"/>
      <c r="AC460" s="34">
        <v>4</v>
      </c>
      <c r="AD460" s="270"/>
      <c r="AE460" s="270"/>
      <c r="AF460" s="270">
        <v>10</v>
      </c>
      <c r="AG460" s="270"/>
      <c r="AH460" s="270"/>
      <c r="AI460" s="270"/>
      <c r="AJ460" s="271"/>
    </row>
    <row r="461" spans="1:36" ht="63.75">
      <c r="A461" s="179" t="s">
        <v>444</v>
      </c>
      <c r="B461" s="317"/>
      <c r="C461" s="273" t="s">
        <v>482</v>
      </c>
      <c r="D461" s="31" t="s">
        <v>446</v>
      </c>
      <c r="E461" s="37" t="s">
        <v>472</v>
      </c>
      <c r="F461" s="34">
        <v>1</v>
      </c>
      <c r="G461" s="270">
        <v>1</v>
      </c>
      <c r="H461" s="270">
        <v>3</v>
      </c>
      <c r="I461" s="270">
        <v>10</v>
      </c>
      <c r="J461" s="270">
        <v>3</v>
      </c>
      <c r="K461" s="270">
        <v>2</v>
      </c>
      <c r="L461" s="270"/>
      <c r="M461" s="270">
        <v>3</v>
      </c>
      <c r="N461" s="270"/>
      <c r="O461" s="34"/>
      <c r="P461" s="270"/>
      <c r="Q461" s="270"/>
      <c r="R461" s="270"/>
      <c r="S461" s="270"/>
      <c r="T461" s="270"/>
      <c r="U461" s="270"/>
      <c r="V461" s="270"/>
      <c r="W461" s="270"/>
      <c r="X461" s="270"/>
      <c r="Y461" s="270"/>
      <c r="Z461" s="270"/>
      <c r="AA461" s="270"/>
      <c r="AB461" s="270"/>
      <c r="AC461" s="34">
        <v>4</v>
      </c>
      <c r="AD461" s="270"/>
      <c r="AE461" s="270"/>
      <c r="AF461" s="270">
        <v>10</v>
      </c>
      <c r="AG461" s="270"/>
      <c r="AH461" s="270"/>
      <c r="AI461" s="270"/>
      <c r="AJ461" s="271"/>
    </row>
    <row r="462" spans="1:36" ht="63.75">
      <c r="A462" s="179" t="s">
        <v>444</v>
      </c>
      <c r="B462" s="317"/>
      <c r="C462" s="273" t="s">
        <v>483</v>
      </c>
      <c r="D462" s="31" t="s">
        <v>446</v>
      </c>
      <c r="E462" s="37" t="s">
        <v>472</v>
      </c>
      <c r="F462" s="34">
        <v>1</v>
      </c>
      <c r="G462" s="270">
        <v>1</v>
      </c>
      <c r="H462" s="270">
        <v>3</v>
      </c>
      <c r="I462" s="270">
        <v>10</v>
      </c>
      <c r="J462" s="270"/>
      <c r="K462" s="270">
        <v>2</v>
      </c>
      <c r="L462" s="270"/>
      <c r="M462" s="270"/>
      <c r="N462" s="270"/>
      <c r="O462" s="34"/>
      <c r="P462" s="270"/>
      <c r="Q462" s="270"/>
      <c r="R462" s="270"/>
      <c r="S462" s="270"/>
      <c r="T462" s="270"/>
      <c r="U462" s="270"/>
      <c r="V462" s="270"/>
      <c r="W462" s="270"/>
      <c r="X462" s="270"/>
      <c r="Y462" s="270"/>
      <c r="Z462" s="270"/>
      <c r="AA462" s="270"/>
      <c r="AB462" s="270"/>
      <c r="AC462" s="34">
        <v>4</v>
      </c>
      <c r="AD462" s="270"/>
      <c r="AE462" s="270"/>
      <c r="AF462" s="270">
        <v>10</v>
      </c>
      <c r="AG462" s="270"/>
      <c r="AH462" s="270"/>
      <c r="AI462" s="270"/>
      <c r="AJ462" s="271"/>
    </row>
    <row r="463" spans="1:36" ht="63.75">
      <c r="A463" s="179" t="s">
        <v>444</v>
      </c>
      <c r="B463" s="317"/>
      <c r="C463" s="273" t="s">
        <v>484</v>
      </c>
      <c r="D463" s="31" t="s">
        <v>446</v>
      </c>
      <c r="E463" s="37" t="s">
        <v>472</v>
      </c>
      <c r="F463" s="34">
        <v>1</v>
      </c>
      <c r="G463" s="270"/>
      <c r="H463" s="270"/>
      <c r="I463" s="270">
        <v>10</v>
      </c>
      <c r="J463" s="270"/>
      <c r="K463" s="270">
        <v>2</v>
      </c>
      <c r="L463" s="270"/>
      <c r="M463" s="270">
        <v>3</v>
      </c>
      <c r="N463" s="270"/>
      <c r="O463" s="34"/>
      <c r="P463" s="270"/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  <c r="AA463" s="270"/>
      <c r="AB463" s="270"/>
      <c r="AC463" s="34">
        <v>2</v>
      </c>
      <c r="AD463" s="270"/>
      <c r="AE463" s="270"/>
      <c r="AF463" s="270">
        <v>5</v>
      </c>
      <c r="AG463" s="270"/>
      <c r="AH463" s="270"/>
      <c r="AI463" s="270"/>
      <c r="AJ463" s="271"/>
    </row>
    <row r="464" spans="1:36" ht="63.75">
      <c r="A464" s="179" t="s">
        <v>444</v>
      </c>
      <c r="B464" s="317"/>
      <c r="C464" s="273" t="s">
        <v>485</v>
      </c>
      <c r="D464" s="31" t="s">
        <v>446</v>
      </c>
      <c r="E464" s="37" t="s">
        <v>472</v>
      </c>
      <c r="F464" s="34"/>
      <c r="G464" s="270"/>
      <c r="H464" s="270"/>
      <c r="I464" s="270"/>
      <c r="J464" s="270"/>
      <c r="K464" s="270"/>
      <c r="L464" s="270"/>
      <c r="M464" s="270"/>
      <c r="N464" s="270"/>
      <c r="O464" s="34"/>
      <c r="P464" s="270"/>
      <c r="Q464" s="270"/>
      <c r="R464" s="270"/>
      <c r="S464" s="270"/>
      <c r="T464" s="270"/>
      <c r="U464" s="270"/>
      <c r="V464" s="270"/>
      <c r="W464" s="270"/>
      <c r="X464" s="270"/>
      <c r="Y464" s="270"/>
      <c r="Z464" s="270"/>
      <c r="AA464" s="270"/>
      <c r="AB464" s="270"/>
      <c r="AC464" s="34">
        <v>2</v>
      </c>
      <c r="AD464" s="270"/>
      <c r="AE464" s="270"/>
      <c r="AF464" s="270">
        <v>5</v>
      </c>
      <c r="AG464" s="270"/>
      <c r="AH464" s="270"/>
      <c r="AI464" s="270"/>
      <c r="AJ464" s="271"/>
    </row>
    <row r="465" spans="1:36" ht="63.75">
      <c r="A465" s="179" t="s">
        <v>444</v>
      </c>
      <c r="B465" s="317"/>
      <c r="C465" s="273" t="s">
        <v>486</v>
      </c>
      <c r="D465" s="31" t="s">
        <v>446</v>
      </c>
      <c r="E465" s="37" t="s">
        <v>472</v>
      </c>
      <c r="F465" s="34">
        <v>1</v>
      </c>
      <c r="G465" s="270"/>
      <c r="H465" s="270"/>
      <c r="I465" s="270">
        <v>10</v>
      </c>
      <c r="J465" s="270"/>
      <c r="K465" s="270"/>
      <c r="L465" s="270"/>
      <c r="M465" s="270"/>
      <c r="N465" s="270"/>
      <c r="O465" s="34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  <c r="AA465" s="270"/>
      <c r="AB465" s="270"/>
      <c r="AC465" s="34">
        <v>2</v>
      </c>
      <c r="AD465" s="270"/>
      <c r="AE465" s="270"/>
      <c r="AF465" s="270">
        <v>5</v>
      </c>
      <c r="AG465" s="270"/>
      <c r="AH465" s="270"/>
      <c r="AI465" s="270"/>
      <c r="AJ465" s="271"/>
    </row>
    <row r="466" spans="1:36" ht="12.75">
      <c r="A466" s="179" t="s">
        <v>444</v>
      </c>
      <c r="B466" s="318"/>
      <c r="C466" s="274" t="s">
        <v>132</v>
      </c>
      <c r="D466" s="269">
        <f aca="true" t="shared" si="64" ref="D466:AJ466">SUM(D467:D467)</f>
        <v>0</v>
      </c>
      <c r="E466" s="269">
        <f t="shared" si="64"/>
        <v>0</v>
      </c>
      <c r="F466" s="181">
        <f t="shared" si="64"/>
        <v>0</v>
      </c>
      <c r="G466" s="181">
        <f t="shared" si="64"/>
        <v>0</v>
      </c>
      <c r="H466" s="181">
        <f t="shared" si="64"/>
        <v>0</v>
      </c>
      <c r="I466" s="181">
        <f t="shared" si="64"/>
        <v>0</v>
      </c>
      <c r="J466" s="181">
        <f t="shared" si="64"/>
        <v>0</v>
      </c>
      <c r="K466" s="181">
        <f t="shared" si="64"/>
        <v>0</v>
      </c>
      <c r="L466" s="181">
        <f t="shared" si="64"/>
        <v>0</v>
      </c>
      <c r="M466" s="181">
        <f t="shared" si="64"/>
        <v>0</v>
      </c>
      <c r="N466" s="181">
        <f t="shared" si="64"/>
        <v>0</v>
      </c>
      <c r="O466" s="181">
        <f t="shared" si="64"/>
        <v>0</v>
      </c>
      <c r="P466" s="181">
        <f t="shared" si="64"/>
        <v>0</v>
      </c>
      <c r="Q466" s="181">
        <f t="shared" si="64"/>
        <v>0</v>
      </c>
      <c r="R466" s="181">
        <f t="shared" si="64"/>
        <v>0</v>
      </c>
      <c r="S466" s="181">
        <f t="shared" si="64"/>
        <v>0</v>
      </c>
      <c r="T466" s="181">
        <f t="shared" si="64"/>
        <v>0</v>
      </c>
      <c r="U466" s="181">
        <f t="shared" si="64"/>
        <v>0</v>
      </c>
      <c r="V466" s="181">
        <f t="shared" si="64"/>
        <v>0</v>
      </c>
      <c r="W466" s="181">
        <f t="shared" si="64"/>
        <v>0</v>
      </c>
      <c r="X466" s="181">
        <f t="shared" si="64"/>
        <v>0</v>
      </c>
      <c r="Y466" s="181">
        <f t="shared" si="64"/>
        <v>0</v>
      </c>
      <c r="Z466" s="181">
        <f t="shared" si="64"/>
        <v>0</v>
      </c>
      <c r="AA466" s="181">
        <f t="shared" si="64"/>
        <v>0</v>
      </c>
      <c r="AB466" s="181">
        <f t="shared" si="64"/>
        <v>0</v>
      </c>
      <c r="AC466" s="181">
        <f t="shared" si="64"/>
        <v>0</v>
      </c>
      <c r="AD466" s="181">
        <f t="shared" si="64"/>
        <v>0</v>
      </c>
      <c r="AE466" s="181">
        <f t="shared" si="64"/>
        <v>0</v>
      </c>
      <c r="AF466" s="181">
        <f t="shared" si="64"/>
        <v>0</v>
      </c>
      <c r="AG466" s="181">
        <f t="shared" si="64"/>
        <v>0</v>
      </c>
      <c r="AH466" s="181">
        <f t="shared" si="64"/>
        <v>0</v>
      </c>
      <c r="AI466" s="181">
        <f t="shared" si="64"/>
        <v>0</v>
      </c>
      <c r="AJ466" s="181">
        <f t="shared" si="64"/>
        <v>0</v>
      </c>
    </row>
    <row r="467" spans="1:36" ht="12.75">
      <c r="A467" s="179" t="s">
        <v>444</v>
      </c>
      <c r="B467" s="318"/>
      <c r="C467" s="45"/>
      <c r="D467" s="31"/>
      <c r="E467" s="37"/>
      <c r="F467" s="14"/>
      <c r="G467" s="17"/>
      <c r="H467" s="17"/>
      <c r="I467" s="17"/>
      <c r="J467" s="17"/>
      <c r="K467" s="17"/>
      <c r="L467" s="17"/>
      <c r="M467" s="17"/>
      <c r="N467" s="17"/>
      <c r="O467" s="14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4"/>
      <c r="AD467" s="17"/>
      <c r="AE467" s="17"/>
      <c r="AF467" s="17"/>
      <c r="AG467" s="17"/>
      <c r="AH467" s="17"/>
      <c r="AI467" s="17"/>
      <c r="AJ467" s="19"/>
    </row>
    <row r="468" spans="1:36" ht="12.75">
      <c r="A468" s="179" t="s">
        <v>444</v>
      </c>
      <c r="B468" s="317"/>
      <c r="C468" s="180" t="s">
        <v>119</v>
      </c>
      <c r="D468" s="269">
        <f>SUM(D469:D469)</f>
        <v>0</v>
      </c>
      <c r="E468" s="269">
        <v>30</v>
      </c>
      <c r="F468" s="181">
        <f aca="true" t="shared" si="65" ref="F468:AJ468">SUM(F469:F469)</f>
        <v>3</v>
      </c>
      <c r="G468" s="181">
        <f t="shared" si="65"/>
        <v>0</v>
      </c>
      <c r="H468" s="181">
        <f t="shared" si="65"/>
        <v>0</v>
      </c>
      <c r="I468" s="181">
        <f t="shared" si="65"/>
        <v>0</v>
      </c>
      <c r="J468" s="181">
        <f t="shared" si="65"/>
        <v>0</v>
      </c>
      <c r="K468" s="181">
        <f t="shared" si="65"/>
        <v>0</v>
      </c>
      <c r="L468" s="181">
        <f t="shared" si="65"/>
        <v>0</v>
      </c>
      <c r="M468" s="181">
        <f t="shared" si="65"/>
        <v>0</v>
      </c>
      <c r="N468" s="181">
        <f t="shared" si="65"/>
        <v>0</v>
      </c>
      <c r="O468" s="181">
        <f t="shared" si="65"/>
        <v>0</v>
      </c>
      <c r="P468" s="181">
        <f t="shared" si="65"/>
        <v>0</v>
      </c>
      <c r="Q468" s="181">
        <f t="shared" si="65"/>
        <v>0</v>
      </c>
      <c r="R468" s="181">
        <f t="shared" si="65"/>
        <v>0</v>
      </c>
      <c r="S468" s="181">
        <f t="shared" si="65"/>
        <v>0</v>
      </c>
      <c r="T468" s="181">
        <f t="shared" si="65"/>
        <v>0</v>
      </c>
      <c r="U468" s="181">
        <f t="shared" si="65"/>
        <v>0</v>
      </c>
      <c r="V468" s="181">
        <f t="shared" si="65"/>
        <v>0</v>
      </c>
      <c r="W468" s="181">
        <f t="shared" si="65"/>
        <v>0</v>
      </c>
      <c r="X468" s="181">
        <f t="shared" si="65"/>
        <v>0</v>
      </c>
      <c r="Y468" s="181">
        <f t="shared" si="65"/>
        <v>0</v>
      </c>
      <c r="Z468" s="181">
        <f t="shared" si="65"/>
        <v>0</v>
      </c>
      <c r="AA468" s="181">
        <f t="shared" si="65"/>
        <v>0</v>
      </c>
      <c r="AB468" s="181">
        <f t="shared" si="65"/>
        <v>0</v>
      </c>
      <c r="AC468" s="181">
        <f t="shared" si="65"/>
        <v>40</v>
      </c>
      <c r="AD468" s="181">
        <f t="shared" si="65"/>
        <v>10</v>
      </c>
      <c r="AE468" s="181">
        <f t="shared" si="65"/>
        <v>10</v>
      </c>
      <c r="AF468" s="181">
        <f t="shared" si="65"/>
        <v>70</v>
      </c>
      <c r="AG468" s="181">
        <f t="shared" si="65"/>
        <v>20</v>
      </c>
      <c r="AH468" s="181">
        <f t="shared" si="65"/>
        <v>20</v>
      </c>
      <c r="AI468" s="181">
        <f t="shared" si="65"/>
        <v>3</v>
      </c>
      <c r="AJ468" s="181">
        <f t="shared" si="65"/>
        <v>0</v>
      </c>
    </row>
    <row r="469" spans="1:36" ht="102">
      <c r="A469" s="179" t="s">
        <v>444</v>
      </c>
      <c r="B469" s="318"/>
      <c r="C469" s="135" t="s">
        <v>487</v>
      </c>
      <c r="D469" s="31" t="s">
        <v>446</v>
      </c>
      <c r="E469" s="37" t="s">
        <v>447</v>
      </c>
      <c r="F469" s="14">
        <v>3</v>
      </c>
      <c r="G469" s="17"/>
      <c r="H469" s="17"/>
      <c r="I469" s="17"/>
      <c r="J469" s="17"/>
      <c r="K469" s="17"/>
      <c r="L469" s="17"/>
      <c r="M469" s="17"/>
      <c r="N469" s="17"/>
      <c r="O469" s="14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4">
        <v>40</v>
      </c>
      <c r="AD469" s="17">
        <v>10</v>
      </c>
      <c r="AE469" s="17">
        <v>10</v>
      </c>
      <c r="AF469" s="17">
        <v>70</v>
      </c>
      <c r="AG469" s="17">
        <v>20</v>
      </c>
      <c r="AH469" s="17">
        <v>20</v>
      </c>
      <c r="AI469" s="17">
        <v>3</v>
      </c>
      <c r="AJ469" s="19"/>
    </row>
    <row r="470" spans="1:36" ht="12.75">
      <c r="A470" s="179" t="s">
        <v>444</v>
      </c>
      <c r="B470" s="317"/>
      <c r="C470" s="226" t="s">
        <v>241</v>
      </c>
      <c r="D470" s="275">
        <f aca="true" t="shared" si="66" ref="D470:AJ470">SUM(D471:D471)</f>
        <v>0</v>
      </c>
      <c r="E470" s="275">
        <f t="shared" si="66"/>
        <v>0</v>
      </c>
      <c r="F470" s="185">
        <f t="shared" si="66"/>
        <v>0</v>
      </c>
      <c r="G470" s="185">
        <f t="shared" si="66"/>
        <v>0</v>
      </c>
      <c r="H470" s="185">
        <f t="shared" si="66"/>
        <v>0</v>
      </c>
      <c r="I470" s="185">
        <f t="shared" si="66"/>
        <v>0</v>
      </c>
      <c r="J470" s="185">
        <f t="shared" si="66"/>
        <v>0</v>
      </c>
      <c r="K470" s="185">
        <f t="shared" si="66"/>
        <v>0</v>
      </c>
      <c r="L470" s="185">
        <f t="shared" si="66"/>
        <v>0</v>
      </c>
      <c r="M470" s="185">
        <f t="shared" si="66"/>
        <v>0</v>
      </c>
      <c r="N470" s="185">
        <f t="shared" si="66"/>
        <v>0</v>
      </c>
      <c r="O470" s="185">
        <f t="shared" si="66"/>
        <v>0</v>
      </c>
      <c r="P470" s="185">
        <f t="shared" si="66"/>
        <v>0</v>
      </c>
      <c r="Q470" s="185">
        <f t="shared" si="66"/>
        <v>0</v>
      </c>
      <c r="R470" s="185">
        <f t="shared" si="66"/>
        <v>0</v>
      </c>
      <c r="S470" s="185">
        <f t="shared" si="66"/>
        <v>0</v>
      </c>
      <c r="T470" s="185">
        <f t="shared" si="66"/>
        <v>0</v>
      </c>
      <c r="U470" s="185">
        <f t="shared" si="66"/>
        <v>0</v>
      </c>
      <c r="V470" s="185">
        <f t="shared" si="66"/>
        <v>0</v>
      </c>
      <c r="W470" s="185">
        <f t="shared" si="66"/>
        <v>0</v>
      </c>
      <c r="X470" s="185">
        <f t="shared" si="66"/>
        <v>0</v>
      </c>
      <c r="Y470" s="185">
        <f t="shared" si="66"/>
        <v>0</v>
      </c>
      <c r="Z470" s="185">
        <f t="shared" si="66"/>
        <v>0</v>
      </c>
      <c r="AA470" s="185">
        <f t="shared" si="66"/>
        <v>0</v>
      </c>
      <c r="AB470" s="185">
        <f t="shared" si="66"/>
        <v>0</v>
      </c>
      <c r="AC470" s="185">
        <f t="shared" si="66"/>
        <v>0</v>
      </c>
      <c r="AD470" s="185">
        <f t="shared" si="66"/>
        <v>0</v>
      </c>
      <c r="AE470" s="185">
        <f t="shared" si="66"/>
        <v>0</v>
      </c>
      <c r="AF470" s="185">
        <f t="shared" si="66"/>
        <v>0</v>
      </c>
      <c r="AG470" s="185">
        <f t="shared" si="66"/>
        <v>0</v>
      </c>
      <c r="AH470" s="185">
        <f t="shared" si="66"/>
        <v>0</v>
      </c>
      <c r="AI470" s="185">
        <f t="shared" si="66"/>
        <v>0</v>
      </c>
      <c r="AJ470" s="185">
        <f t="shared" si="66"/>
        <v>0</v>
      </c>
    </row>
    <row r="471" spans="1:36" ht="12.75">
      <c r="A471" s="179" t="s">
        <v>444</v>
      </c>
      <c r="B471" s="318"/>
      <c r="C471" s="49"/>
      <c r="D471" s="276"/>
      <c r="E471" s="277"/>
      <c r="F471" s="196"/>
      <c r="G471" s="278"/>
      <c r="H471" s="278"/>
      <c r="I471" s="278"/>
      <c r="J471" s="278"/>
      <c r="K471" s="278"/>
      <c r="L471" s="278"/>
      <c r="M471" s="278"/>
      <c r="N471" s="278"/>
      <c r="O471" s="196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  <c r="AA471" s="278"/>
      <c r="AB471" s="278"/>
      <c r="AC471" s="196"/>
      <c r="AD471" s="278"/>
      <c r="AE471" s="278"/>
      <c r="AF471" s="278"/>
      <c r="AG471" s="278"/>
      <c r="AH471" s="278"/>
      <c r="AI471" s="278"/>
      <c r="AJ471" s="279"/>
    </row>
    <row r="472" spans="1:36" ht="12.75">
      <c r="A472" s="179" t="s">
        <v>444</v>
      </c>
      <c r="B472" s="317"/>
      <c r="C472" s="226" t="s">
        <v>243</v>
      </c>
      <c r="D472" s="269">
        <f aca="true" t="shared" si="67" ref="D472:AJ472">SUM(D473:D473)</f>
        <v>0</v>
      </c>
      <c r="E472" s="269">
        <f t="shared" si="67"/>
        <v>0</v>
      </c>
      <c r="F472" s="181">
        <f t="shared" si="67"/>
        <v>0</v>
      </c>
      <c r="G472" s="181">
        <f t="shared" si="67"/>
        <v>0</v>
      </c>
      <c r="H472" s="181">
        <f t="shared" si="67"/>
        <v>0</v>
      </c>
      <c r="I472" s="181">
        <f t="shared" si="67"/>
        <v>0</v>
      </c>
      <c r="J472" s="181">
        <f t="shared" si="67"/>
        <v>0</v>
      </c>
      <c r="K472" s="181">
        <f t="shared" si="67"/>
        <v>0</v>
      </c>
      <c r="L472" s="181">
        <f t="shared" si="67"/>
        <v>0</v>
      </c>
      <c r="M472" s="181">
        <f t="shared" si="67"/>
        <v>0</v>
      </c>
      <c r="N472" s="181">
        <f t="shared" si="67"/>
        <v>0</v>
      </c>
      <c r="O472" s="181">
        <f t="shared" si="67"/>
        <v>0</v>
      </c>
      <c r="P472" s="181">
        <f t="shared" si="67"/>
        <v>0</v>
      </c>
      <c r="Q472" s="181">
        <f t="shared" si="67"/>
        <v>0</v>
      </c>
      <c r="R472" s="181">
        <f t="shared" si="67"/>
        <v>0</v>
      </c>
      <c r="S472" s="181">
        <f t="shared" si="67"/>
        <v>0</v>
      </c>
      <c r="T472" s="181">
        <f t="shared" si="67"/>
        <v>0</v>
      </c>
      <c r="U472" s="181">
        <f t="shared" si="67"/>
        <v>0</v>
      </c>
      <c r="V472" s="181">
        <f t="shared" si="67"/>
        <v>0</v>
      </c>
      <c r="W472" s="181">
        <f t="shared" si="67"/>
        <v>0</v>
      </c>
      <c r="X472" s="181">
        <f t="shared" si="67"/>
        <v>0</v>
      </c>
      <c r="Y472" s="181">
        <f t="shared" si="67"/>
        <v>0</v>
      </c>
      <c r="Z472" s="181">
        <f t="shared" si="67"/>
        <v>0</v>
      </c>
      <c r="AA472" s="181">
        <f t="shared" si="67"/>
        <v>0</v>
      </c>
      <c r="AB472" s="181">
        <f t="shared" si="67"/>
        <v>0</v>
      </c>
      <c r="AC472" s="181">
        <f t="shared" si="67"/>
        <v>0</v>
      </c>
      <c r="AD472" s="181">
        <f t="shared" si="67"/>
        <v>0</v>
      </c>
      <c r="AE472" s="181">
        <f t="shared" si="67"/>
        <v>0</v>
      </c>
      <c r="AF472" s="181">
        <f t="shared" si="67"/>
        <v>0</v>
      </c>
      <c r="AG472" s="181">
        <f t="shared" si="67"/>
        <v>0</v>
      </c>
      <c r="AH472" s="181">
        <f t="shared" si="67"/>
        <v>0</v>
      </c>
      <c r="AI472" s="181">
        <f t="shared" si="67"/>
        <v>0</v>
      </c>
      <c r="AJ472" s="181">
        <f t="shared" si="67"/>
        <v>0</v>
      </c>
    </row>
    <row r="473" spans="1:36" ht="12.75">
      <c r="A473" s="179" t="s">
        <v>444</v>
      </c>
      <c r="B473" s="318"/>
      <c r="C473" s="30"/>
      <c r="D473" s="31"/>
      <c r="E473" s="37"/>
      <c r="F473" s="14"/>
      <c r="G473" s="17"/>
      <c r="H473" s="17"/>
      <c r="I473" s="17"/>
      <c r="J473" s="17"/>
      <c r="K473" s="17"/>
      <c r="L473" s="17"/>
      <c r="M473" s="17"/>
      <c r="N473" s="17"/>
      <c r="O473" s="14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8"/>
      <c r="AC473" s="14"/>
      <c r="AD473" s="17"/>
      <c r="AE473" s="17"/>
      <c r="AF473" s="17"/>
      <c r="AG473" s="17"/>
      <c r="AH473" s="17"/>
      <c r="AI473" s="17"/>
      <c r="AJ473" s="19"/>
    </row>
    <row r="474" spans="1:36" ht="12.75">
      <c r="A474" s="179" t="s">
        <v>444</v>
      </c>
      <c r="B474" s="318"/>
      <c r="C474" s="192" t="s">
        <v>247</v>
      </c>
      <c r="D474" s="31"/>
      <c r="E474" s="291">
        <f aca="true" t="shared" si="68" ref="E474:AJ474">E475+E477+E479</f>
        <v>15</v>
      </c>
      <c r="F474" s="291">
        <f t="shared" si="68"/>
        <v>15</v>
      </c>
      <c r="G474" s="291">
        <f t="shared" si="68"/>
        <v>24</v>
      </c>
      <c r="H474" s="291">
        <f t="shared" si="68"/>
        <v>36</v>
      </c>
      <c r="I474" s="291">
        <f t="shared" si="68"/>
        <v>0</v>
      </c>
      <c r="J474" s="291">
        <f t="shared" si="68"/>
        <v>0</v>
      </c>
      <c r="K474" s="291">
        <f t="shared" si="68"/>
        <v>0</v>
      </c>
      <c r="L474" s="291">
        <f t="shared" si="68"/>
        <v>5</v>
      </c>
      <c r="M474" s="291">
        <f t="shared" si="68"/>
        <v>0</v>
      </c>
      <c r="N474" s="291">
        <f t="shared" si="68"/>
        <v>5</v>
      </c>
      <c r="O474" s="291">
        <f t="shared" si="68"/>
        <v>14</v>
      </c>
      <c r="P474" s="291">
        <f t="shared" si="68"/>
        <v>5</v>
      </c>
      <c r="Q474" s="291">
        <f t="shared" si="68"/>
        <v>12</v>
      </c>
      <c r="R474" s="291">
        <f t="shared" si="68"/>
        <v>0</v>
      </c>
      <c r="S474" s="291">
        <f t="shared" si="68"/>
        <v>12</v>
      </c>
      <c r="T474" s="291">
        <f t="shared" si="68"/>
        <v>0</v>
      </c>
      <c r="U474" s="291">
        <f t="shared" si="68"/>
        <v>0</v>
      </c>
      <c r="V474" s="291">
        <f t="shared" si="68"/>
        <v>0</v>
      </c>
      <c r="W474" s="291">
        <f t="shared" si="68"/>
        <v>12</v>
      </c>
      <c r="X474" s="291">
        <f t="shared" si="68"/>
        <v>12</v>
      </c>
      <c r="Y474" s="291">
        <f t="shared" si="68"/>
        <v>0</v>
      </c>
      <c r="Z474" s="291">
        <f t="shared" si="68"/>
        <v>0</v>
      </c>
      <c r="AA474" s="291">
        <f t="shared" si="68"/>
        <v>0</v>
      </c>
      <c r="AB474" s="291">
        <f t="shared" si="68"/>
        <v>0</v>
      </c>
      <c r="AC474" s="291">
        <f t="shared" si="68"/>
        <v>0</v>
      </c>
      <c r="AD474" s="291">
        <f t="shared" si="68"/>
        <v>0</v>
      </c>
      <c r="AE474" s="291">
        <f t="shared" si="68"/>
        <v>0</v>
      </c>
      <c r="AF474" s="291">
        <f t="shared" si="68"/>
        <v>0</v>
      </c>
      <c r="AG474" s="291">
        <f t="shared" si="68"/>
        <v>0</v>
      </c>
      <c r="AH474" s="291">
        <f t="shared" si="68"/>
        <v>0</v>
      </c>
      <c r="AI474" s="291">
        <f t="shared" si="68"/>
        <v>0</v>
      </c>
      <c r="AJ474" s="291">
        <f t="shared" si="68"/>
        <v>0</v>
      </c>
    </row>
    <row r="475" spans="1:36" ht="12.75">
      <c r="A475" s="179" t="s">
        <v>444</v>
      </c>
      <c r="B475" s="317"/>
      <c r="C475" s="180" t="s">
        <v>197</v>
      </c>
      <c r="D475" s="269"/>
      <c r="E475" s="269">
        <f aca="true" t="shared" si="69" ref="E475:AJ475">SUM(E476:E476)</f>
        <v>0</v>
      </c>
      <c r="F475" s="181">
        <f t="shared" si="69"/>
        <v>0</v>
      </c>
      <c r="G475" s="181">
        <f t="shared" si="69"/>
        <v>0</v>
      </c>
      <c r="H475" s="181">
        <f t="shared" si="69"/>
        <v>0</v>
      </c>
      <c r="I475" s="181">
        <f t="shared" si="69"/>
        <v>0</v>
      </c>
      <c r="J475" s="181">
        <f t="shared" si="69"/>
        <v>0</v>
      </c>
      <c r="K475" s="181">
        <f t="shared" si="69"/>
        <v>0</v>
      </c>
      <c r="L475" s="181">
        <f t="shared" si="69"/>
        <v>0</v>
      </c>
      <c r="M475" s="181">
        <f t="shared" si="69"/>
        <v>0</v>
      </c>
      <c r="N475" s="181">
        <f t="shared" si="69"/>
        <v>0</v>
      </c>
      <c r="O475" s="181">
        <f t="shared" si="69"/>
        <v>0</v>
      </c>
      <c r="P475" s="181">
        <f t="shared" si="69"/>
        <v>0</v>
      </c>
      <c r="Q475" s="181">
        <f t="shared" si="69"/>
        <v>0</v>
      </c>
      <c r="R475" s="181">
        <f t="shared" si="69"/>
        <v>0</v>
      </c>
      <c r="S475" s="181">
        <f t="shared" si="69"/>
        <v>0</v>
      </c>
      <c r="T475" s="181">
        <f t="shared" si="69"/>
        <v>0</v>
      </c>
      <c r="U475" s="181">
        <f t="shared" si="69"/>
        <v>0</v>
      </c>
      <c r="V475" s="181">
        <f t="shared" si="69"/>
        <v>0</v>
      </c>
      <c r="W475" s="181">
        <f t="shared" si="69"/>
        <v>0</v>
      </c>
      <c r="X475" s="181">
        <f t="shared" si="69"/>
        <v>0</v>
      </c>
      <c r="Y475" s="181">
        <f t="shared" si="69"/>
        <v>0</v>
      </c>
      <c r="Z475" s="181">
        <f t="shared" si="69"/>
        <v>0</v>
      </c>
      <c r="AA475" s="181">
        <f t="shared" si="69"/>
        <v>0</v>
      </c>
      <c r="AB475" s="181">
        <f t="shared" si="69"/>
        <v>0</v>
      </c>
      <c r="AC475" s="181">
        <f t="shared" si="69"/>
        <v>0</v>
      </c>
      <c r="AD475" s="181">
        <f t="shared" si="69"/>
        <v>0</v>
      </c>
      <c r="AE475" s="181">
        <f t="shared" si="69"/>
        <v>0</v>
      </c>
      <c r="AF475" s="181">
        <f t="shared" si="69"/>
        <v>0</v>
      </c>
      <c r="AG475" s="181">
        <f t="shared" si="69"/>
        <v>0</v>
      </c>
      <c r="AH475" s="181">
        <f t="shared" si="69"/>
        <v>0</v>
      </c>
      <c r="AI475" s="181">
        <f t="shared" si="69"/>
        <v>0</v>
      </c>
      <c r="AJ475" s="181">
        <f t="shared" si="69"/>
        <v>0</v>
      </c>
    </row>
    <row r="476" spans="1:36" ht="12.75">
      <c r="A476" s="179" t="s">
        <v>444</v>
      </c>
      <c r="B476" s="317"/>
      <c r="C476" s="273"/>
      <c r="D476" s="31"/>
      <c r="E476" s="37"/>
      <c r="F476" s="14"/>
      <c r="G476" s="17"/>
      <c r="H476" s="17"/>
      <c r="I476" s="17"/>
      <c r="J476" s="17"/>
      <c r="K476" s="17"/>
      <c r="L476" s="17"/>
      <c r="M476" s="17"/>
      <c r="N476" s="17"/>
      <c r="O476" s="14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4"/>
      <c r="AD476" s="17"/>
      <c r="AE476" s="17"/>
      <c r="AF476" s="17"/>
      <c r="AG476" s="17"/>
      <c r="AH476" s="17"/>
      <c r="AI476" s="17"/>
      <c r="AJ476" s="19"/>
    </row>
    <row r="477" spans="1:36" ht="12.75">
      <c r="A477" s="179" t="s">
        <v>444</v>
      </c>
      <c r="B477" s="317"/>
      <c r="C477" s="180" t="s">
        <v>57</v>
      </c>
      <c r="D477" s="269"/>
      <c r="E477" s="269">
        <f aca="true" t="shared" si="70" ref="E477:AJ477">SUM(E478:E478)</f>
        <v>0</v>
      </c>
      <c r="F477" s="181">
        <f t="shared" si="70"/>
        <v>0</v>
      </c>
      <c r="G477" s="181">
        <f t="shared" si="70"/>
        <v>0</v>
      </c>
      <c r="H477" s="181">
        <f t="shared" si="70"/>
        <v>0</v>
      </c>
      <c r="I477" s="181">
        <f t="shared" si="70"/>
        <v>0</v>
      </c>
      <c r="J477" s="181">
        <f t="shared" si="70"/>
        <v>0</v>
      </c>
      <c r="K477" s="181">
        <f t="shared" si="70"/>
        <v>0</v>
      </c>
      <c r="L477" s="181">
        <f t="shared" si="70"/>
        <v>0</v>
      </c>
      <c r="M477" s="181">
        <f t="shared" si="70"/>
        <v>0</v>
      </c>
      <c r="N477" s="181">
        <f t="shared" si="70"/>
        <v>0</v>
      </c>
      <c r="O477" s="181">
        <f t="shared" si="70"/>
        <v>0</v>
      </c>
      <c r="P477" s="181">
        <f t="shared" si="70"/>
        <v>0</v>
      </c>
      <c r="Q477" s="181">
        <f t="shared" si="70"/>
        <v>0</v>
      </c>
      <c r="R477" s="181">
        <f t="shared" si="70"/>
        <v>0</v>
      </c>
      <c r="S477" s="181">
        <f t="shared" si="70"/>
        <v>0</v>
      </c>
      <c r="T477" s="181">
        <f t="shared" si="70"/>
        <v>0</v>
      </c>
      <c r="U477" s="181">
        <f t="shared" si="70"/>
        <v>0</v>
      </c>
      <c r="V477" s="181">
        <f t="shared" si="70"/>
        <v>0</v>
      </c>
      <c r="W477" s="181">
        <f t="shared" si="70"/>
        <v>0</v>
      </c>
      <c r="X477" s="181">
        <f t="shared" si="70"/>
        <v>0</v>
      </c>
      <c r="Y477" s="181">
        <f t="shared" si="70"/>
        <v>0</v>
      </c>
      <c r="Z477" s="181">
        <f t="shared" si="70"/>
        <v>0</v>
      </c>
      <c r="AA477" s="181">
        <f t="shared" si="70"/>
        <v>0</v>
      </c>
      <c r="AB477" s="181">
        <f t="shared" si="70"/>
        <v>0</v>
      </c>
      <c r="AC477" s="181">
        <f t="shared" si="70"/>
        <v>0</v>
      </c>
      <c r="AD477" s="181">
        <f t="shared" si="70"/>
        <v>0</v>
      </c>
      <c r="AE477" s="181">
        <f t="shared" si="70"/>
        <v>0</v>
      </c>
      <c r="AF477" s="181">
        <f t="shared" si="70"/>
        <v>0</v>
      </c>
      <c r="AG477" s="181">
        <f t="shared" si="70"/>
        <v>0</v>
      </c>
      <c r="AH477" s="181">
        <f t="shared" si="70"/>
        <v>0</v>
      </c>
      <c r="AI477" s="181">
        <f t="shared" si="70"/>
        <v>0</v>
      </c>
      <c r="AJ477" s="181">
        <f t="shared" si="70"/>
        <v>0</v>
      </c>
    </row>
    <row r="478" spans="1:36" ht="12.75">
      <c r="A478" s="179" t="s">
        <v>444</v>
      </c>
      <c r="B478" s="318"/>
      <c r="C478" s="40"/>
      <c r="D478" s="31"/>
      <c r="E478" s="37"/>
      <c r="F478" s="14"/>
      <c r="G478" s="17"/>
      <c r="H478" s="17"/>
      <c r="I478" s="17"/>
      <c r="J478" s="17"/>
      <c r="K478" s="17"/>
      <c r="L478" s="17"/>
      <c r="M478" s="17"/>
      <c r="N478" s="17"/>
      <c r="O478" s="14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4"/>
      <c r="AD478" s="17"/>
      <c r="AE478" s="17"/>
      <c r="AF478" s="17"/>
      <c r="AG478" s="17"/>
      <c r="AH478" s="17"/>
      <c r="AI478" s="17"/>
      <c r="AJ478" s="19"/>
    </row>
    <row r="479" spans="1:36" ht="12.75">
      <c r="A479" s="179" t="s">
        <v>444</v>
      </c>
      <c r="B479" s="317"/>
      <c r="C479" s="180" t="s">
        <v>132</v>
      </c>
      <c r="D479" s="269"/>
      <c r="E479" s="269">
        <v>15</v>
      </c>
      <c r="F479" s="181">
        <f aca="true" t="shared" si="71" ref="F479:AJ479">SUM(F480:F494)</f>
        <v>15</v>
      </c>
      <c r="G479" s="181">
        <f t="shared" si="71"/>
        <v>24</v>
      </c>
      <c r="H479" s="181">
        <f t="shared" si="71"/>
        <v>36</v>
      </c>
      <c r="I479" s="181">
        <f t="shared" si="71"/>
        <v>0</v>
      </c>
      <c r="J479" s="181">
        <f t="shared" si="71"/>
        <v>0</v>
      </c>
      <c r="K479" s="181">
        <f t="shared" si="71"/>
        <v>0</v>
      </c>
      <c r="L479" s="181">
        <f t="shared" si="71"/>
        <v>5</v>
      </c>
      <c r="M479" s="181">
        <f t="shared" si="71"/>
        <v>0</v>
      </c>
      <c r="N479" s="181">
        <f t="shared" si="71"/>
        <v>5</v>
      </c>
      <c r="O479" s="181">
        <f t="shared" si="71"/>
        <v>14</v>
      </c>
      <c r="P479" s="181">
        <f t="shared" si="71"/>
        <v>5</v>
      </c>
      <c r="Q479" s="181">
        <f t="shared" si="71"/>
        <v>12</v>
      </c>
      <c r="R479" s="181">
        <f t="shared" si="71"/>
        <v>0</v>
      </c>
      <c r="S479" s="181">
        <f t="shared" si="71"/>
        <v>12</v>
      </c>
      <c r="T479" s="181">
        <f t="shared" si="71"/>
        <v>0</v>
      </c>
      <c r="U479" s="181">
        <f t="shared" si="71"/>
        <v>0</v>
      </c>
      <c r="V479" s="181">
        <f t="shared" si="71"/>
        <v>0</v>
      </c>
      <c r="W479" s="181">
        <f t="shared" si="71"/>
        <v>12</v>
      </c>
      <c r="X479" s="181">
        <f t="shared" si="71"/>
        <v>12</v>
      </c>
      <c r="Y479" s="181">
        <f t="shared" si="71"/>
        <v>0</v>
      </c>
      <c r="Z479" s="181">
        <f t="shared" si="71"/>
        <v>0</v>
      </c>
      <c r="AA479" s="181">
        <f t="shared" si="71"/>
        <v>0</v>
      </c>
      <c r="AB479" s="181">
        <f t="shared" si="71"/>
        <v>0</v>
      </c>
      <c r="AC479" s="181">
        <f t="shared" si="71"/>
        <v>0</v>
      </c>
      <c r="AD479" s="181">
        <f t="shared" si="71"/>
        <v>0</v>
      </c>
      <c r="AE479" s="181">
        <f t="shared" si="71"/>
        <v>0</v>
      </c>
      <c r="AF479" s="181">
        <f t="shared" si="71"/>
        <v>0</v>
      </c>
      <c r="AG479" s="181">
        <f t="shared" si="71"/>
        <v>0</v>
      </c>
      <c r="AH479" s="181">
        <f t="shared" si="71"/>
        <v>0</v>
      </c>
      <c r="AI479" s="181">
        <f t="shared" si="71"/>
        <v>0</v>
      </c>
      <c r="AJ479" s="181">
        <f t="shared" si="71"/>
        <v>0</v>
      </c>
    </row>
    <row r="480" spans="1:36" ht="63.75">
      <c r="A480" s="179" t="s">
        <v>444</v>
      </c>
      <c r="B480" s="318"/>
      <c r="C480" s="49" t="s">
        <v>488</v>
      </c>
      <c r="D480" s="31" t="s">
        <v>446</v>
      </c>
      <c r="E480" s="37" t="s">
        <v>447</v>
      </c>
      <c r="F480" s="14">
        <v>1</v>
      </c>
      <c r="G480" s="17">
        <v>2</v>
      </c>
      <c r="H480" s="17">
        <v>3</v>
      </c>
      <c r="I480" s="17"/>
      <c r="J480" s="17"/>
      <c r="K480" s="17"/>
      <c r="L480" s="17"/>
      <c r="M480" s="17"/>
      <c r="N480" s="17"/>
      <c r="O480" s="14">
        <v>1</v>
      </c>
      <c r="P480" s="17"/>
      <c r="Q480" s="17">
        <v>1</v>
      </c>
      <c r="R480" s="17"/>
      <c r="S480" s="17">
        <v>1</v>
      </c>
      <c r="T480" s="17"/>
      <c r="U480" s="17"/>
      <c r="V480" s="17"/>
      <c r="W480" s="17">
        <v>1</v>
      </c>
      <c r="X480" s="17">
        <v>1</v>
      </c>
      <c r="Y480" s="17"/>
      <c r="Z480" s="17"/>
      <c r="AA480" s="17"/>
      <c r="AB480" s="17"/>
      <c r="AC480" s="14"/>
      <c r="AD480" s="17"/>
      <c r="AE480" s="17"/>
      <c r="AF480" s="17"/>
      <c r="AG480" s="17"/>
      <c r="AH480" s="17"/>
      <c r="AI480" s="17"/>
      <c r="AJ480" s="19"/>
    </row>
    <row r="481" spans="1:36" ht="63.75">
      <c r="A481" s="179" t="s">
        <v>444</v>
      </c>
      <c r="B481" s="318"/>
      <c r="C481" s="49" t="s">
        <v>489</v>
      </c>
      <c r="D481" s="31" t="s">
        <v>446</v>
      </c>
      <c r="E481" s="37" t="s">
        <v>447</v>
      </c>
      <c r="F481" s="14">
        <v>1</v>
      </c>
      <c r="G481" s="17">
        <v>2</v>
      </c>
      <c r="H481" s="17">
        <v>3</v>
      </c>
      <c r="I481" s="17"/>
      <c r="J481" s="17"/>
      <c r="K481" s="17"/>
      <c r="L481" s="17"/>
      <c r="M481" s="17"/>
      <c r="N481" s="17"/>
      <c r="O481" s="14">
        <v>1</v>
      </c>
      <c r="P481" s="17"/>
      <c r="Q481" s="17">
        <v>1</v>
      </c>
      <c r="R481" s="17"/>
      <c r="S481" s="17">
        <v>1</v>
      </c>
      <c r="T481" s="17"/>
      <c r="U481" s="17"/>
      <c r="V481" s="17"/>
      <c r="W481" s="17">
        <v>1</v>
      </c>
      <c r="X481" s="17">
        <v>1</v>
      </c>
      <c r="Y481" s="17"/>
      <c r="Z481" s="17"/>
      <c r="AA481" s="17"/>
      <c r="AB481" s="17"/>
      <c r="AC481" s="14"/>
      <c r="AD481" s="17"/>
      <c r="AE481" s="17"/>
      <c r="AF481" s="17"/>
      <c r="AG481" s="17"/>
      <c r="AH481" s="17"/>
      <c r="AI481" s="17"/>
      <c r="AJ481" s="19"/>
    </row>
    <row r="482" spans="1:36" ht="63.75">
      <c r="A482" s="179" t="s">
        <v>444</v>
      </c>
      <c r="B482" s="318"/>
      <c r="C482" s="49" t="s">
        <v>490</v>
      </c>
      <c r="D482" s="31" t="s">
        <v>446</v>
      </c>
      <c r="E482" s="37" t="s">
        <v>447</v>
      </c>
      <c r="F482" s="14">
        <v>1</v>
      </c>
      <c r="G482" s="17">
        <v>2</v>
      </c>
      <c r="H482" s="17">
        <v>3</v>
      </c>
      <c r="I482" s="17"/>
      <c r="J482" s="17"/>
      <c r="K482" s="17"/>
      <c r="L482" s="17">
        <v>1</v>
      </c>
      <c r="M482" s="17"/>
      <c r="N482" s="17">
        <v>1</v>
      </c>
      <c r="O482" s="14">
        <v>1</v>
      </c>
      <c r="P482" s="17">
        <v>1</v>
      </c>
      <c r="Q482" s="17">
        <v>1</v>
      </c>
      <c r="R482" s="17"/>
      <c r="S482" s="17">
        <v>1</v>
      </c>
      <c r="T482" s="17"/>
      <c r="U482" s="17"/>
      <c r="V482" s="17"/>
      <c r="W482" s="17">
        <v>1</v>
      </c>
      <c r="X482" s="17">
        <v>1</v>
      </c>
      <c r="Y482" s="17"/>
      <c r="Z482" s="17"/>
      <c r="AA482" s="17"/>
      <c r="AB482" s="17"/>
      <c r="AC482" s="14"/>
      <c r="AD482" s="17"/>
      <c r="AE482" s="17"/>
      <c r="AF482" s="17"/>
      <c r="AG482" s="17"/>
      <c r="AH482" s="17"/>
      <c r="AI482" s="17"/>
      <c r="AJ482" s="19"/>
    </row>
    <row r="483" spans="1:36" ht="63.75">
      <c r="A483" s="179" t="s">
        <v>444</v>
      </c>
      <c r="B483" s="318"/>
      <c r="C483" s="49" t="s">
        <v>491</v>
      </c>
      <c r="D483" s="31" t="s">
        <v>446</v>
      </c>
      <c r="E483" s="37" t="s">
        <v>447</v>
      </c>
      <c r="F483" s="14">
        <v>1</v>
      </c>
      <c r="G483" s="17">
        <v>2</v>
      </c>
      <c r="H483" s="17">
        <v>3</v>
      </c>
      <c r="I483" s="17"/>
      <c r="J483" s="17"/>
      <c r="K483" s="17"/>
      <c r="L483" s="17">
        <v>1</v>
      </c>
      <c r="M483" s="17"/>
      <c r="N483" s="17">
        <v>1</v>
      </c>
      <c r="O483" s="14">
        <v>1</v>
      </c>
      <c r="P483" s="17">
        <v>1</v>
      </c>
      <c r="Q483" s="17">
        <v>1</v>
      </c>
      <c r="R483" s="17"/>
      <c r="S483" s="17">
        <v>1</v>
      </c>
      <c r="T483" s="17"/>
      <c r="U483" s="17"/>
      <c r="V483" s="17"/>
      <c r="W483" s="17">
        <v>1</v>
      </c>
      <c r="X483" s="17">
        <v>1</v>
      </c>
      <c r="Y483" s="17"/>
      <c r="Z483" s="17"/>
      <c r="AA483" s="17"/>
      <c r="AB483" s="17"/>
      <c r="AC483" s="14"/>
      <c r="AD483" s="17"/>
      <c r="AE483" s="17"/>
      <c r="AF483" s="17"/>
      <c r="AG483" s="17"/>
      <c r="AH483" s="17"/>
      <c r="AI483" s="17"/>
      <c r="AJ483" s="19"/>
    </row>
    <row r="484" spans="1:36" ht="63.75">
      <c r="A484" s="179" t="s">
        <v>444</v>
      </c>
      <c r="B484" s="318"/>
      <c r="C484" s="49" t="s">
        <v>492</v>
      </c>
      <c r="D484" s="31" t="s">
        <v>446</v>
      </c>
      <c r="E484" s="37" t="s">
        <v>447</v>
      </c>
      <c r="F484" s="14">
        <v>1</v>
      </c>
      <c r="G484" s="17">
        <v>2</v>
      </c>
      <c r="H484" s="17">
        <v>3</v>
      </c>
      <c r="I484" s="17"/>
      <c r="J484" s="17"/>
      <c r="K484" s="17"/>
      <c r="L484" s="17"/>
      <c r="M484" s="17"/>
      <c r="N484" s="17"/>
      <c r="O484" s="14"/>
      <c r="P484" s="17"/>
      <c r="Q484" s="17">
        <v>1</v>
      </c>
      <c r="R484" s="17"/>
      <c r="S484" s="17">
        <v>1</v>
      </c>
      <c r="T484" s="17"/>
      <c r="U484" s="17"/>
      <c r="V484" s="17"/>
      <c r="W484" s="17">
        <v>1</v>
      </c>
      <c r="X484" s="17">
        <v>1</v>
      </c>
      <c r="Y484" s="17"/>
      <c r="Z484" s="17"/>
      <c r="AA484" s="17"/>
      <c r="AB484" s="17"/>
      <c r="AC484" s="14"/>
      <c r="AD484" s="17"/>
      <c r="AE484" s="17"/>
      <c r="AF484" s="17"/>
      <c r="AG484" s="17"/>
      <c r="AH484" s="17"/>
      <c r="AI484" s="17"/>
      <c r="AJ484" s="19"/>
    </row>
    <row r="485" spans="1:36" ht="63.75">
      <c r="A485" s="179" t="s">
        <v>444</v>
      </c>
      <c r="B485" s="318"/>
      <c r="C485" s="49" t="s">
        <v>493</v>
      </c>
      <c r="D485" s="31" t="s">
        <v>446</v>
      </c>
      <c r="E485" s="37" t="s">
        <v>447</v>
      </c>
      <c r="F485" s="14">
        <v>1</v>
      </c>
      <c r="G485" s="17"/>
      <c r="H485" s="17"/>
      <c r="I485" s="17"/>
      <c r="J485" s="17"/>
      <c r="K485" s="17"/>
      <c r="L485" s="17"/>
      <c r="M485" s="17"/>
      <c r="N485" s="17"/>
      <c r="O485" s="14">
        <v>1</v>
      </c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4"/>
      <c r="AD485" s="17"/>
      <c r="AE485" s="17"/>
      <c r="AF485" s="17"/>
      <c r="AG485" s="17"/>
      <c r="AH485" s="17"/>
      <c r="AI485" s="17"/>
      <c r="AJ485" s="19"/>
    </row>
    <row r="486" spans="1:36" ht="63.75">
      <c r="A486" s="179" t="s">
        <v>444</v>
      </c>
      <c r="B486" s="318"/>
      <c r="C486" s="49" t="s">
        <v>494</v>
      </c>
      <c r="D486" s="31" t="s">
        <v>446</v>
      </c>
      <c r="E486" s="37" t="s">
        <v>447</v>
      </c>
      <c r="F486" s="14">
        <v>1</v>
      </c>
      <c r="G486" s="17">
        <v>2</v>
      </c>
      <c r="H486" s="17">
        <v>3</v>
      </c>
      <c r="I486" s="17"/>
      <c r="J486" s="17"/>
      <c r="K486" s="17"/>
      <c r="L486" s="17"/>
      <c r="M486" s="17"/>
      <c r="N486" s="17"/>
      <c r="O486" s="14">
        <v>1</v>
      </c>
      <c r="P486" s="17"/>
      <c r="Q486" s="17">
        <v>1</v>
      </c>
      <c r="R486" s="17"/>
      <c r="S486" s="17">
        <v>1</v>
      </c>
      <c r="T486" s="17"/>
      <c r="U486" s="17"/>
      <c r="V486" s="17"/>
      <c r="W486" s="17">
        <v>1</v>
      </c>
      <c r="X486" s="17">
        <v>1</v>
      </c>
      <c r="Y486" s="17"/>
      <c r="Z486" s="17"/>
      <c r="AA486" s="17"/>
      <c r="AB486" s="17"/>
      <c r="AC486" s="14"/>
      <c r="AD486" s="17"/>
      <c r="AE486" s="17"/>
      <c r="AF486" s="17"/>
      <c r="AG486" s="17"/>
      <c r="AH486" s="17"/>
      <c r="AI486" s="17"/>
      <c r="AJ486" s="19"/>
    </row>
    <row r="487" spans="1:36" ht="63.75">
      <c r="A487" s="179" t="s">
        <v>444</v>
      </c>
      <c r="B487" s="318"/>
      <c r="C487" s="49" t="s">
        <v>495</v>
      </c>
      <c r="D487" s="31" t="s">
        <v>446</v>
      </c>
      <c r="E487" s="37" t="s">
        <v>447</v>
      </c>
      <c r="F487" s="14">
        <v>1</v>
      </c>
      <c r="G487" s="17"/>
      <c r="H487" s="17"/>
      <c r="I487" s="17"/>
      <c r="J487" s="17"/>
      <c r="K487" s="17"/>
      <c r="L487" s="17"/>
      <c r="M487" s="17"/>
      <c r="N487" s="17"/>
      <c r="O487" s="14">
        <v>1</v>
      </c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4"/>
      <c r="AD487" s="17"/>
      <c r="AE487" s="17"/>
      <c r="AF487" s="17"/>
      <c r="AG487" s="17"/>
      <c r="AH487" s="17"/>
      <c r="AI487" s="17"/>
      <c r="AJ487" s="19"/>
    </row>
    <row r="488" spans="1:36" ht="63.75">
      <c r="A488" s="179" t="s">
        <v>444</v>
      </c>
      <c r="B488" s="318"/>
      <c r="C488" s="49" t="s">
        <v>496</v>
      </c>
      <c r="D488" s="31" t="s">
        <v>446</v>
      </c>
      <c r="E488" s="37" t="s">
        <v>447</v>
      </c>
      <c r="F488" s="14">
        <v>1</v>
      </c>
      <c r="G488" s="17">
        <v>2</v>
      </c>
      <c r="H488" s="17">
        <v>3</v>
      </c>
      <c r="I488" s="17"/>
      <c r="J488" s="17"/>
      <c r="K488" s="17"/>
      <c r="L488" s="17"/>
      <c r="M488" s="17"/>
      <c r="N488" s="17"/>
      <c r="O488" s="14">
        <v>2</v>
      </c>
      <c r="P488" s="17"/>
      <c r="Q488" s="17">
        <v>1</v>
      </c>
      <c r="R488" s="17"/>
      <c r="S488" s="17">
        <v>1</v>
      </c>
      <c r="T488" s="17"/>
      <c r="U488" s="17"/>
      <c r="V488" s="17"/>
      <c r="W488" s="17">
        <v>1</v>
      </c>
      <c r="X488" s="17">
        <v>1</v>
      </c>
      <c r="Y488" s="17"/>
      <c r="Z488" s="17"/>
      <c r="AA488" s="17"/>
      <c r="AB488" s="17"/>
      <c r="AC488" s="14"/>
      <c r="AD488" s="17"/>
      <c r="AE488" s="17"/>
      <c r="AF488" s="17"/>
      <c r="AG488" s="17"/>
      <c r="AH488" s="17"/>
      <c r="AI488" s="17"/>
      <c r="AJ488" s="19"/>
    </row>
    <row r="489" spans="1:36" ht="63.75">
      <c r="A489" s="179" t="s">
        <v>444</v>
      </c>
      <c r="B489" s="318"/>
      <c r="C489" s="49" t="s">
        <v>497</v>
      </c>
      <c r="D489" s="31" t="s">
        <v>446</v>
      </c>
      <c r="E489" s="37" t="s">
        <v>447</v>
      </c>
      <c r="F489" s="14">
        <v>1</v>
      </c>
      <c r="G489" s="17">
        <v>2</v>
      </c>
      <c r="H489" s="17">
        <v>3</v>
      </c>
      <c r="I489" s="17"/>
      <c r="J489" s="17"/>
      <c r="K489" s="17"/>
      <c r="L489" s="17">
        <v>1</v>
      </c>
      <c r="M489" s="17"/>
      <c r="N489" s="17">
        <v>1</v>
      </c>
      <c r="O489" s="14">
        <v>1</v>
      </c>
      <c r="P489" s="17">
        <v>1</v>
      </c>
      <c r="Q489" s="17">
        <v>1</v>
      </c>
      <c r="R489" s="17"/>
      <c r="S489" s="17">
        <v>1</v>
      </c>
      <c r="T489" s="17"/>
      <c r="U489" s="17"/>
      <c r="V489" s="17"/>
      <c r="W489" s="17">
        <v>1</v>
      </c>
      <c r="X489" s="17">
        <v>1</v>
      </c>
      <c r="Y489" s="17"/>
      <c r="Z489" s="17"/>
      <c r="AA489" s="17"/>
      <c r="AB489" s="17"/>
      <c r="AC489" s="14"/>
      <c r="AD489" s="17"/>
      <c r="AE489" s="17"/>
      <c r="AF489" s="17"/>
      <c r="AG489" s="17"/>
      <c r="AH489" s="17"/>
      <c r="AI489" s="17"/>
      <c r="AJ489" s="19"/>
    </row>
    <row r="490" spans="1:36" ht="63.75">
      <c r="A490" s="179" t="s">
        <v>444</v>
      </c>
      <c r="B490" s="318"/>
      <c r="C490" s="49" t="s">
        <v>498</v>
      </c>
      <c r="D490" s="31" t="s">
        <v>446</v>
      </c>
      <c r="E490" s="37" t="s">
        <v>447</v>
      </c>
      <c r="F490" s="14">
        <v>1</v>
      </c>
      <c r="G490" s="17">
        <v>2</v>
      </c>
      <c r="H490" s="17">
        <v>3</v>
      </c>
      <c r="I490" s="17"/>
      <c r="J490" s="17"/>
      <c r="K490" s="17"/>
      <c r="L490" s="17"/>
      <c r="M490" s="17"/>
      <c r="N490" s="17"/>
      <c r="O490" s="14">
        <v>1</v>
      </c>
      <c r="P490" s="17"/>
      <c r="Q490" s="17">
        <v>1</v>
      </c>
      <c r="R490" s="17"/>
      <c r="S490" s="17">
        <v>1</v>
      </c>
      <c r="T490" s="17"/>
      <c r="U490" s="17"/>
      <c r="V490" s="17"/>
      <c r="W490" s="17">
        <v>1</v>
      </c>
      <c r="X490" s="17">
        <v>1</v>
      </c>
      <c r="Y490" s="17"/>
      <c r="Z490" s="17"/>
      <c r="AA490" s="17"/>
      <c r="AB490" s="17"/>
      <c r="AC490" s="14"/>
      <c r="AD490" s="17"/>
      <c r="AE490" s="17"/>
      <c r="AF490" s="17"/>
      <c r="AG490" s="17"/>
      <c r="AH490" s="17"/>
      <c r="AI490" s="17"/>
      <c r="AJ490" s="19"/>
    </row>
    <row r="491" spans="1:36" ht="63.75">
      <c r="A491" s="179" t="s">
        <v>444</v>
      </c>
      <c r="B491" s="318"/>
      <c r="C491" s="49" t="s">
        <v>499</v>
      </c>
      <c r="D491" s="31" t="s">
        <v>446</v>
      </c>
      <c r="E491" s="37" t="s">
        <v>447</v>
      </c>
      <c r="F491" s="14">
        <v>1</v>
      </c>
      <c r="G491" s="17">
        <v>2</v>
      </c>
      <c r="H491" s="17">
        <v>3</v>
      </c>
      <c r="I491" s="17"/>
      <c r="J491" s="17"/>
      <c r="K491" s="17"/>
      <c r="L491" s="17">
        <v>1</v>
      </c>
      <c r="M491" s="17"/>
      <c r="N491" s="17">
        <v>1</v>
      </c>
      <c r="O491" s="14">
        <v>1</v>
      </c>
      <c r="P491" s="17">
        <v>1</v>
      </c>
      <c r="Q491" s="17">
        <v>1</v>
      </c>
      <c r="R491" s="17"/>
      <c r="S491" s="17">
        <v>1</v>
      </c>
      <c r="T491" s="17"/>
      <c r="U491" s="17"/>
      <c r="V491" s="17"/>
      <c r="W491" s="17">
        <v>1</v>
      </c>
      <c r="X491" s="17">
        <v>1</v>
      </c>
      <c r="Y491" s="17"/>
      <c r="Z491" s="17"/>
      <c r="AA491" s="17"/>
      <c r="AB491" s="17"/>
      <c r="AC491" s="14"/>
      <c r="AD491" s="17"/>
      <c r="AE491" s="17"/>
      <c r="AF491" s="17"/>
      <c r="AG491" s="17"/>
      <c r="AH491" s="17"/>
      <c r="AI491" s="17"/>
      <c r="AJ491" s="19"/>
    </row>
    <row r="492" spans="1:36" ht="63.75">
      <c r="A492" s="179" t="s">
        <v>444</v>
      </c>
      <c r="B492" s="318"/>
      <c r="C492" s="49" t="s">
        <v>500</v>
      </c>
      <c r="D492" s="31" t="s">
        <v>446</v>
      </c>
      <c r="E492" s="37" t="s">
        <v>447</v>
      </c>
      <c r="F492" s="14">
        <v>1</v>
      </c>
      <c r="G492" s="17"/>
      <c r="H492" s="17"/>
      <c r="I492" s="17"/>
      <c r="J492" s="17"/>
      <c r="K492" s="17"/>
      <c r="L492" s="17"/>
      <c r="M492" s="17"/>
      <c r="N492" s="17"/>
      <c r="O492" s="14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4"/>
      <c r="AD492" s="17"/>
      <c r="AE492" s="17"/>
      <c r="AF492" s="17"/>
      <c r="AG492" s="17"/>
      <c r="AH492" s="17"/>
      <c r="AI492" s="17"/>
      <c r="AJ492" s="19"/>
    </row>
    <row r="493" spans="1:36" ht="63.75">
      <c r="A493" s="179" t="s">
        <v>444</v>
      </c>
      <c r="B493" s="318"/>
      <c r="C493" s="49" t="s">
        <v>501</v>
      </c>
      <c r="D493" s="31" t="s">
        <v>446</v>
      </c>
      <c r="E493" s="37" t="s">
        <v>447</v>
      </c>
      <c r="F493" s="14">
        <v>1</v>
      </c>
      <c r="G493" s="17">
        <v>2</v>
      </c>
      <c r="H493" s="17">
        <v>3</v>
      </c>
      <c r="I493" s="17"/>
      <c r="J493" s="17"/>
      <c r="K493" s="17"/>
      <c r="L493" s="17">
        <v>1</v>
      </c>
      <c r="M493" s="17"/>
      <c r="N493" s="17">
        <v>1</v>
      </c>
      <c r="O493" s="14">
        <v>1</v>
      </c>
      <c r="P493" s="17">
        <v>1</v>
      </c>
      <c r="Q493" s="17">
        <v>1</v>
      </c>
      <c r="R493" s="17"/>
      <c r="S493" s="17">
        <v>1</v>
      </c>
      <c r="T493" s="17"/>
      <c r="U493" s="17"/>
      <c r="V493" s="17"/>
      <c r="W493" s="17">
        <v>1</v>
      </c>
      <c r="X493" s="17">
        <v>1</v>
      </c>
      <c r="Y493" s="17"/>
      <c r="Z493" s="17"/>
      <c r="AA493" s="17"/>
      <c r="AB493" s="17"/>
      <c r="AC493" s="14"/>
      <c r="AD493" s="17"/>
      <c r="AE493" s="17"/>
      <c r="AF493" s="17"/>
      <c r="AG493" s="17"/>
      <c r="AH493" s="17"/>
      <c r="AI493" s="17"/>
      <c r="AJ493" s="19"/>
    </row>
    <row r="494" spans="1:36" ht="63.75">
      <c r="A494" s="179" t="s">
        <v>444</v>
      </c>
      <c r="B494" s="318"/>
      <c r="C494" s="49" t="s">
        <v>502</v>
      </c>
      <c r="D494" s="31" t="s">
        <v>446</v>
      </c>
      <c r="E494" s="37" t="s">
        <v>447</v>
      </c>
      <c r="F494" s="14">
        <v>1</v>
      </c>
      <c r="G494" s="17">
        <v>2</v>
      </c>
      <c r="H494" s="17">
        <v>3</v>
      </c>
      <c r="I494" s="17"/>
      <c r="J494" s="17"/>
      <c r="K494" s="17"/>
      <c r="L494" s="17"/>
      <c r="M494" s="17"/>
      <c r="N494" s="17"/>
      <c r="O494" s="14">
        <v>1</v>
      </c>
      <c r="P494" s="17"/>
      <c r="Q494" s="17">
        <v>1</v>
      </c>
      <c r="R494" s="17"/>
      <c r="S494" s="17">
        <v>1</v>
      </c>
      <c r="T494" s="17"/>
      <c r="U494" s="17"/>
      <c r="V494" s="17"/>
      <c r="W494" s="17">
        <v>1</v>
      </c>
      <c r="X494" s="17">
        <v>1</v>
      </c>
      <c r="Y494" s="17"/>
      <c r="Z494" s="17"/>
      <c r="AA494" s="17"/>
      <c r="AB494" s="17"/>
      <c r="AC494" s="14"/>
      <c r="AD494" s="17"/>
      <c r="AE494" s="17"/>
      <c r="AF494" s="17"/>
      <c r="AG494" s="17"/>
      <c r="AH494" s="17"/>
      <c r="AI494" s="17"/>
      <c r="AJ494" s="19"/>
    </row>
    <row r="495" spans="1:36" ht="12.75">
      <c r="A495" s="179" t="s">
        <v>444</v>
      </c>
      <c r="B495" s="317"/>
      <c r="C495" s="187" t="s">
        <v>260</v>
      </c>
      <c r="D495" s="31"/>
      <c r="E495" s="37">
        <v>7</v>
      </c>
      <c r="F495" s="14">
        <f aca="true" t="shared" si="72" ref="F495:AJ495">SUM(F496:F505)</f>
        <v>0</v>
      </c>
      <c r="G495" s="14">
        <f t="shared" si="72"/>
        <v>0</v>
      </c>
      <c r="H495" s="14">
        <f t="shared" si="72"/>
        <v>0</v>
      </c>
      <c r="I495" s="14">
        <f t="shared" si="72"/>
        <v>0</v>
      </c>
      <c r="J495" s="14">
        <f t="shared" si="72"/>
        <v>0</v>
      </c>
      <c r="K495" s="14">
        <f t="shared" si="72"/>
        <v>0</v>
      </c>
      <c r="L495" s="14">
        <f t="shared" si="72"/>
        <v>0</v>
      </c>
      <c r="M495" s="14">
        <f t="shared" si="72"/>
        <v>0</v>
      </c>
      <c r="N495" s="14">
        <f t="shared" si="72"/>
        <v>0</v>
      </c>
      <c r="O495" s="14">
        <f t="shared" si="72"/>
        <v>0</v>
      </c>
      <c r="P495" s="14">
        <f t="shared" si="72"/>
        <v>0</v>
      </c>
      <c r="Q495" s="14">
        <f t="shared" si="72"/>
        <v>0</v>
      </c>
      <c r="R495" s="14">
        <f t="shared" si="72"/>
        <v>0</v>
      </c>
      <c r="S495" s="14">
        <f t="shared" si="72"/>
        <v>0</v>
      </c>
      <c r="T495" s="14">
        <f t="shared" si="72"/>
        <v>0</v>
      </c>
      <c r="U495" s="14">
        <f t="shared" si="72"/>
        <v>0</v>
      </c>
      <c r="V495" s="14">
        <f t="shared" si="72"/>
        <v>0</v>
      </c>
      <c r="W495" s="14">
        <f t="shared" si="72"/>
        <v>0</v>
      </c>
      <c r="X495" s="14">
        <f t="shared" si="72"/>
        <v>0</v>
      </c>
      <c r="Y495" s="14">
        <f t="shared" si="72"/>
        <v>0</v>
      </c>
      <c r="Z495" s="14">
        <f t="shared" si="72"/>
        <v>0</v>
      </c>
      <c r="AA495" s="14">
        <f t="shared" si="72"/>
        <v>0</v>
      </c>
      <c r="AB495" s="14">
        <f t="shared" si="72"/>
        <v>0</v>
      </c>
      <c r="AC495" s="14">
        <f t="shared" si="72"/>
        <v>0</v>
      </c>
      <c r="AD495" s="14">
        <f t="shared" si="72"/>
        <v>0</v>
      </c>
      <c r="AE495" s="14">
        <f t="shared" si="72"/>
        <v>0</v>
      </c>
      <c r="AF495" s="14">
        <f t="shared" si="72"/>
        <v>0</v>
      </c>
      <c r="AG495" s="14">
        <f t="shared" si="72"/>
        <v>0</v>
      </c>
      <c r="AH495" s="14">
        <f t="shared" si="72"/>
        <v>0</v>
      </c>
      <c r="AI495" s="14">
        <f t="shared" si="72"/>
        <v>0</v>
      </c>
      <c r="AJ495" s="14">
        <f t="shared" si="72"/>
        <v>0</v>
      </c>
    </row>
    <row r="496" spans="1:36" ht="63.75">
      <c r="A496" s="179" t="s">
        <v>444</v>
      </c>
      <c r="B496" s="318"/>
      <c r="C496" s="280" t="s">
        <v>503</v>
      </c>
      <c r="D496" s="31" t="s">
        <v>446</v>
      </c>
      <c r="E496" s="53" t="s">
        <v>504</v>
      </c>
      <c r="F496" s="54"/>
      <c r="G496" s="190"/>
      <c r="H496" s="190"/>
      <c r="I496" s="190"/>
      <c r="J496" s="190"/>
      <c r="K496" s="190"/>
      <c r="L496" s="190"/>
      <c r="M496" s="190"/>
      <c r="N496" s="190"/>
      <c r="O496" s="54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  <c r="AA496" s="190"/>
      <c r="AB496" s="190"/>
      <c r="AC496" s="54"/>
      <c r="AD496" s="190"/>
      <c r="AE496" s="190"/>
      <c r="AF496" s="190"/>
      <c r="AG496" s="190"/>
      <c r="AH496" s="190"/>
      <c r="AI496" s="190"/>
      <c r="AJ496" s="281"/>
    </row>
    <row r="497" spans="1:36" ht="63.75">
      <c r="A497" s="179" t="s">
        <v>444</v>
      </c>
      <c r="B497" s="318"/>
      <c r="C497" s="280" t="s">
        <v>505</v>
      </c>
      <c r="D497" s="31" t="s">
        <v>446</v>
      </c>
      <c r="E497" s="53" t="s">
        <v>504</v>
      </c>
      <c r="F497" s="54"/>
      <c r="G497" s="190"/>
      <c r="H497" s="190"/>
      <c r="I497" s="190"/>
      <c r="J497" s="190"/>
      <c r="K497" s="190"/>
      <c r="L497" s="190"/>
      <c r="M497" s="190"/>
      <c r="N497" s="190"/>
      <c r="O497" s="54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  <c r="AA497" s="190"/>
      <c r="AB497" s="190"/>
      <c r="AC497" s="54"/>
      <c r="AD497" s="190"/>
      <c r="AE497" s="190"/>
      <c r="AF497" s="190"/>
      <c r="AG497" s="190"/>
      <c r="AH497" s="190"/>
      <c r="AI497" s="190"/>
      <c r="AJ497" s="281"/>
    </row>
    <row r="498" spans="1:36" ht="63.75">
      <c r="A498" s="179" t="s">
        <v>444</v>
      </c>
      <c r="B498" s="318"/>
      <c r="C498" s="280" t="s">
        <v>506</v>
      </c>
      <c r="D498" s="31" t="s">
        <v>446</v>
      </c>
      <c r="E498" s="53" t="s">
        <v>504</v>
      </c>
      <c r="F498" s="54"/>
      <c r="G498" s="190"/>
      <c r="H498" s="190"/>
      <c r="I498" s="190"/>
      <c r="J498" s="190"/>
      <c r="K498" s="190"/>
      <c r="L498" s="190"/>
      <c r="M498" s="190"/>
      <c r="N498" s="190"/>
      <c r="O498" s="54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  <c r="AA498" s="190"/>
      <c r="AB498" s="190"/>
      <c r="AC498" s="54"/>
      <c r="AD498" s="190"/>
      <c r="AE498" s="190"/>
      <c r="AF498" s="190"/>
      <c r="AG498" s="190"/>
      <c r="AH498" s="190"/>
      <c r="AI498" s="190"/>
      <c r="AJ498" s="281"/>
    </row>
    <row r="499" spans="1:36" ht="63.75">
      <c r="A499" s="179" t="s">
        <v>444</v>
      </c>
      <c r="B499" s="318"/>
      <c r="C499" s="280" t="s">
        <v>507</v>
      </c>
      <c r="D499" s="31" t="s">
        <v>446</v>
      </c>
      <c r="E499" s="53" t="s">
        <v>504</v>
      </c>
      <c r="F499" s="54"/>
      <c r="G499" s="190"/>
      <c r="H499" s="190"/>
      <c r="I499" s="190"/>
      <c r="J499" s="190"/>
      <c r="K499" s="190"/>
      <c r="L499" s="190"/>
      <c r="M499" s="190"/>
      <c r="N499" s="190"/>
      <c r="O499" s="54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  <c r="AA499" s="190"/>
      <c r="AB499" s="190"/>
      <c r="AC499" s="54"/>
      <c r="AD499" s="190"/>
      <c r="AE499" s="190"/>
      <c r="AF499" s="190"/>
      <c r="AG499" s="190"/>
      <c r="AH499" s="190"/>
      <c r="AI499" s="190"/>
      <c r="AJ499" s="281"/>
    </row>
    <row r="500" spans="1:36" ht="63.75">
      <c r="A500" s="179" t="s">
        <v>444</v>
      </c>
      <c r="B500" s="318"/>
      <c r="C500" s="280" t="s">
        <v>508</v>
      </c>
      <c r="D500" s="31" t="s">
        <v>446</v>
      </c>
      <c r="E500" s="53" t="s">
        <v>504</v>
      </c>
      <c r="F500" s="54"/>
      <c r="G500" s="190"/>
      <c r="H500" s="190"/>
      <c r="I500" s="190"/>
      <c r="J500" s="190"/>
      <c r="K500" s="190"/>
      <c r="L500" s="190"/>
      <c r="M500" s="190"/>
      <c r="N500" s="190"/>
      <c r="O500" s="54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  <c r="AA500" s="190"/>
      <c r="AB500" s="190"/>
      <c r="AC500" s="54"/>
      <c r="AD500" s="190"/>
      <c r="AE500" s="190"/>
      <c r="AF500" s="190"/>
      <c r="AG500" s="190"/>
      <c r="AH500" s="190"/>
      <c r="AI500" s="190"/>
      <c r="AJ500" s="281"/>
    </row>
    <row r="501" spans="1:36" ht="63.75">
      <c r="A501" s="179" t="s">
        <v>444</v>
      </c>
      <c r="B501" s="318"/>
      <c r="C501" s="280" t="s">
        <v>509</v>
      </c>
      <c r="D501" s="31" t="s">
        <v>446</v>
      </c>
      <c r="E501" s="53" t="s">
        <v>504</v>
      </c>
      <c r="F501" s="54"/>
      <c r="G501" s="190"/>
      <c r="H501" s="190"/>
      <c r="I501" s="190"/>
      <c r="J501" s="190"/>
      <c r="K501" s="190"/>
      <c r="L501" s="190"/>
      <c r="M501" s="190"/>
      <c r="N501" s="190"/>
      <c r="O501" s="54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  <c r="AA501" s="190"/>
      <c r="AB501" s="190"/>
      <c r="AC501" s="54"/>
      <c r="AD501" s="190"/>
      <c r="AE501" s="190"/>
      <c r="AF501" s="190"/>
      <c r="AG501" s="190"/>
      <c r="AH501" s="190"/>
      <c r="AI501" s="190"/>
      <c r="AJ501" s="281"/>
    </row>
    <row r="502" spans="1:36" ht="63.75">
      <c r="A502" s="179" t="s">
        <v>444</v>
      </c>
      <c r="B502" s="318"/>
      <c r="C502" s="280" t="s">
        <v>510</v>
      </c>
      <c r="D502" s="31" t="s">
        <v>446</v>
      </c>
      <c r="E502" s="53" t="s">
        <v>504</v>
      </c>
      <c r="F502" s="54"/>
      <c r="G502" s="190"/>
      <c r="H502" s="190"/>
      <c r="I502" s="190"/>
      <c r="J502" s="190"/>
      <c r="K502" s="190"/>
      <c r="L502" s="190"/>
      <c r="M502" s="190"/>
      <c r="N502" s="190"/>
      <c r="O502" s="54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  <c r="AA502" s="190"/>
      <c r="AB502" s="190"/>
      <c r="AC502" s="54"/>
      <c r="AD502" s="190"/>
      <c r="AE502" s="190"/>
      <c r="AF502" s="190"/>
      <c r="AG502" s="190"/>
      <c r="AH502" s="190"/>
      <c r="AI502" s="190"/>
      <c r="AJ502" s="281"/>
    </row>
    <row r="503" spans="1:36" ht="63.75">
      <c r="A503" s="179" t="s">
        <v>444</v>
      </c>
      <c r="B503" s="318"/>
      <c r="C503" s="188" t="s">
        <v>511</v>
      </c>
      <c r="D503" s="31" t="s">
        <v>446</v>
      </c>
      <c r="E503" s="53" t="s">
        <v>504</v>
      </c>
      <c r="F503" s="54"/>
      <c r="G503" s="190"/>
      <c r="H503" s="190"/>
      <c r="I503" s="190"/>
      <c r="J503" s="190"/>
      <c r="K503" s="190"/>
      <c r="L503" s="190"/>
      <c r="M503" s="190"/>
      <c r="N503" s="190"/>
      <c r="O503" s="54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  <c r="AA503" s="190"/>
      <c r="AB503" s="190"/>
      <c r="AC503" s="54"/>
      <c r="AD503" s="190"/>
      <c r="AE503" s="190"/>
      <c r="AF503" s="190"/>
      <c r="AG503" s="190"/>
      <c r="AH503" s="190"/>
      <c r="AI503" s="190"/>
      <c r="AJ503" s="191"/>
    </row>
    <row r="504" spans="1:36" ht="12.75">
      <c r="A504" s="179" t="s">
        <v>444</v>
      </c>
      <c r="B504" s="328"/>
      <c r="C504" s="282" t="s">
        <v>415</v>
      </c>
      <c r="D504" s="22"/>
      <c r="E504" s="283">
        <v>10</v>
      </c>
      <c r="F504" s="54"/>
      <c r="G504" s="55"/>
      <c r="H504" s="55"/>
      <c r="I504" s="55"/>
      <c r="J504" s="55"/>
      <c r="K504" s="55"/>
      <c r="L504" s="55"/>
      <c r="M504" s="55"/>
      <c r="N504" s="55"/>
      <c r="O504" s="54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4"/>
      <c r="AD504" s="55"/>
      <c r="AE504" s="55"/>
      <c r="AF504" s="55"/>
      <c r="AG504" s="55"/>
      <c r="AH504" s="55"/>
      <c r="AI504" s="55"/>
      <c r="AJ504" s="284"/>
    </row>
    <row r="505" spans="1:36" ht="12.75">
      <c r="A505" s="179" t="s">
        <v>444</v>
      </c>
      <c r="B505" s="328"/>
      <c r="C505" s="282" t="s">
        <v>192</v>
      </c>
      <c r="D505" s="22"/>
      <c r="E505" s="283">
        <v>10</v>
      </c>
      <c r="F505" s="54"/>
      <c r="G505" s="55"/>
      <c r="H505" s="55"/>
      <c r="I505" s="55"/>
      <c r="J505" s="55"/>
      <c r="K505" s="55"/>
      <c r="L505" s="55"/>
      <c r="M505" s="55"/>
      <c r="N505" s="55"/>
      <c r="O505" s="54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4"/>
      <c r="AD505" s="55"/>
      <c r="AE505" s="55"/>
      <c r="AF505" s="55"/>
      <c r="AG505" s="55"/>
      <c r="AH505" s="55"/>
      <c r="AI505" s="55"/>
      <c r="AJ505" s="284"/>
    </row>
    <row r="506" spans="1:36" ht="13.5" thickBot="1">
      <c r="A506" s="179" t="s">
        <v>444</v>
      </c>
      <c r="B506" s="328"/>
      <c r="C506" s="285" t="s">
        <v>263</v>
      </c>
      <c r="D506" s="286"/>
      <c r="E506" s="286">
        <f>E422+E474</f>
        <v>94</v>
      </c>
      <c r="F506" s="286">
        <f aca="true" t="shared" si="73" ref="F506:AJ506">F422+F474+F495+F504+F505</f>
        <v>70</v>
      </c>
      <c r="G506" s="286">
        <f t="shared" si="73"/>
        <v>37</v>
      </c>
      <c r="H506" s="286">
        <f t="shared" si="73"/>
        <v>74</v>
      </c>
      <c r="I506" s="286">
        <f t="shared" si="73"/>
        <v>86</v>
      </c>
      <c r="J506" s="286">
        <f t="shared" si="73"/>
        <v>6</v>
      </c>
      <c r="K506" s="286">
        <f t="shared" si="73"/>
        <v>18</v>
      </c>
      <c r="L506" s="286">
        <f t="shared" si="73"/>
        <v>5</v>
      </c>
      <c r="M506" s="286">
        <f t="shared" si="73"/>
        <v>9</v>
      </c>
      <c r="N506" s="286">
        <f t="shared" si="73"/>
        <v>8</v>
      </c>
      <c r="O506" s="286">
        <f t="shared" si="73"/>
        <v>16</v>
      </c>
      <c r="P506" s="286">
        <f t="shared" si="73"/>
        <v>7</v>
      </c>
      <c r="Q506" s="286">
        <f t="shared" si="73"/>
        <v>16</v>
      </c>
      <c r="R506" s="286">
        <f t="shared" si="73"/>
        <v>2</v>
      </c>
      <c r="S506" s="286">
        <f t="shared" si="73"/>
        <v>13</v>
      </c>
      <c r="T506" s="286">
        <f t="shared" si="73"/>
        <v>0</v>
      </c>
      <c r="U506" s="286">
        <f t="shared" si="73"/>
        <v>0</v>
      </c>
      <c r="V506" s="286">
        <f t="shared" si="73"/>
        <v>0</v>
      </c>
      <c r="W506" s="286">
        <f t="shared" si="73"/>
        <v>14</v>
      </c>
      <c r="X506" s="286">
        <f t="shared" si="73"/>
        <v>15</v>
      </c>
      <c r="Y506" s="286">
        <f t="shared" si="73"/>
        <v>0</v>
      </c>
      <c r="Z506" s="286">
        <f t="shared" si="73"/>
        <v>0</v>
      </c>
      <c r="AA506" s="286">
        <f t="shared" si="73"/>
        <v>1</v>
      </c>
      <c r="AB506" s="286">
        <f t="shared" si="73"/>
        <v>2</v>
      </c>
      <c r="AC506" s="286">
        <f t="shared" si="73"/>
        <v>95</v>
      </c>
      <c r="AD506" s="286">
        <f t="shared" si="73"/>
        <v>12</v>
      </c>
      <c r="AE506" s="286">
        <f t="shared" si="73"/>
        <v>10</v>
      </c>
      <c r="AF506" s="286">
        <f t="shared" si="73"/>
        <v>240</v>
      </c>
      <c r="AG506" s="286">
        <f t="shared" si="73"/>
        <v>26</v>
      </c>
      <c r="AH506" s="286">
        <f t="shared" si="73"/>
        <v>26</v>
      </c>
      <c r="AI506" s="286">
        <f t="shared" si="73"/>
        <v>3</v>
      </c>
      <c r="AJ506" s="286">
        <f t="shared" si="73"/>
        <v>6</v>
      </c>
    </row>
    <row r="508" spans="1:36" s="83" customFormat="1" ht="14.25" customHeight="1">
      <c r="A508" s="177" t="s">
        <v>512</v>
      </c>
      <c r="B508" s="320"/>
      <c r="C508" s="176" t="s">
        <v>265</v>
      </c>
      <c r="D508" s="268"/>
      <c r="E508" s="268">
        <f aca="true" t="shared" si="74" ref="E508:AJ508">E509+E514+E518+E520+E522</f>
        <v>21</v>
      </c>
      <c r="F508" s="268">
        <f t="shared" si="74"/>
        <v>47</v>
      </c>
      <c r="G508" s="268">
        <f t="shared" si="74"/>
        <v>17</v>
      </c>
      <c r="H508" s="268">
        <f t="shared" si="74"/>
        <v>70</v>
      </c>
      <c r="I508" s="268">
        <f t="shared" si="74"/>
        <v>0</v>
      </c>
      <c r="J508" s="268">
        <f t="shared" si="74"/>
        <v>0</v>
      </c>
      <c r="K508" s="268">
        <f t="shared" si="74"/>
        <v>0</v>
      </c>
      <c r="L508" s="268">
        <f t="shared" si="74"/>
        <v>11</v>
      </c>
      <c r="M508" s="268">
        <f t="shared" si="74"/>
        <v>0</v>
      </c>
      <c r="N508" s="268">
        <f t="shared" si="74"/>
        <v>6</v>
      </c>
      <c r="O508" s="268">
        <f t="shared" si="74"/>
        <v>23</v>
      </c>
      <c r="P508" s="268">
        <f t="shared" si="74"/>
        <v>6</v>
      </c>
      <c r="Q508" s="268">
        <f t="shared" si="74"/>
        <v>13</v>
      </c>
      <c r="R508" s="268">
        <f t="shared" si="74"/>
        <v>2</v>
      </c>
      <c r="S508" s="268">
        <f t="shared" si="74"/>
        <v>4</v>
      </c>
      <c r="T508" s="268">
        <f t="shared" si="74"/>
        <v>0</v>
      </c>
      <c r="U508" s="268">
        <f t="shared" si="74"/>
        <v>0</v>
      </c>
      <c r="V508" s="268">
        <f t="shared" si="74"/>
        <v>0</v>
      </c>
      <c r="W508" s="268">
        <f t="shared" si="74"/>
        <v>0</v>
      </c>
      <c r="X508" s="268">
        <f t="shared" si="74"/>
        <v>4</v>
      </c>
      <c r="Y508" s="268">
        <f t="shared" si="74"/>
        <v>6</v>
      </c>
      <c r="Z508" s="268">
        <f t="shared" si="74"/>
        <v>0</v>
      </c>
      <c r="AA508" s="268">
        <f t="shared" si="74"/>
        <v>75</v>
      </c>
      <c r="AB508" s="268">
        <f t="shared" si="74"/>
        <v>12</v>
      </c>
      <c r="AC508" s="268">
        <f t="shared" si="74"/>
        <v>12</v>
      </c>
      <c r="AD508" s="268">
        <f t="shared" si="74"/>
        <v>150</v>
      </c>
      <c r="AE508" s="268">
        <f t="shared" si="74"/>
        <v>15</v>
      </c>
      <c r="AF508" s="268">
        <f t="shared" si="74"/>
        <v>15</v>
      </c>
      <c r="AG508" s="268">
        <f t="shared" si="74"/>
        <v>28</v>
      </c>
      <c r="AH508" s="268">
        <f t="shared" si="74"/>
        <v>15</v>
      </c>
      <c r="AI508" s="268">
        <f t="shared" si="74"/>
        <v>78</v>
      </c>
      <c r="AJ508" s="268">
        <f t="shared" si="74"/>
        <v>266</v>
      </c>
    </row>
    <row r="509" spans="1:36" ht="12" customHeight="1">
      <c r="A509" s="196" t="s">
        <v>512</v>
      </c>
      <c r="B509" s="321"/>
      <c r="C509" s="180" t="s">
        <v>450</v>
      </c>
      <c r="D509" s="269"/>
      <c r="E509" s="269">
        <v>17</v>
      </c>
      <c r="F509" s="181">
        <f aca="true" t="shared" si="75" ref="F509:AJ509">SUM(F510:F513)</f>
        <v>37</v>
      </c>
      <c r="G509" s="181">
        <f t="shared" si="75"/>
        <v>9</v>
      </c>
      <c r="H509" s="181">
        <f t="shared" si="75"/>
        <v>30</v>
      </c>
      <c r="I509" s="181">
        <f t="shared" si="75"/>
        <v>0</v>
      </c>
      <c r="J509" s="181">
        <f t="shared" si="75"/>
        <v>0</v>
      </c>
      <c r="K509" s="181">
        <f t="shared" si="75"/>
        <v>0</v>
      </c>
      <c r="L509" s="181">
        <f t="shared" si="75"/>
        <v>5</v>
      </c>
      <c r="M509" s="181">
        <f t="shared" si="75"/>
        <v>0</v>
      </c>
      <c r="N509" s="181">
        <f t="shared" si="75"/>
        <v>3</v>
      </c>
      <c r="O509" s="181">
        <f t="shared" si="75"/>
        <v>18</v>
      </c>
      <c r="P509" s="181">
        <f t="shared" si="75"/>
        <v>3</v>
      </c>
      <c r="Q509" s="181">
        <f t="shared" si="75"/>
        <v>5</v>
      </c>
      <c r="R509" s="181">
        <f t="shared" si="75"/>
        <v>2</v>
      </c>
      <c r="S509" s="181">
        <f t="shared" si="75"/>
        <v>0</v>
      </c>
      <c r="T509" s="181">
        <f t="shared" si="75"/>
        <v>0</v>
      </c>
      <c r="U509" s="181">
        <f t="shared" si="75"/>
        <v>0</v>
      </c>
      <c r="V509" s="181">
        <f t="shared" si="75"/>
        <v>0</v>
      </c>
      <c r="W509" s="181">
        <f t="shared" si="75"/>
        <v>0</v>
      </c>
      <c r="X509" s="181">
        <f t="shared" si="75"/>
        <v>4</v>
      </c>
      <c r="Y509" s="181">
        <f t="shared" si="75"/>
        <v>2</v>
      </c>
      <c r="Z509" s="181">
        <f t="shared" si="75"/>
        <v>0</v>
      </c>
      <c r="AA509" s="181">
        <f t="shared" si="75"/>
        <v>30</v>
      </c>
      <c r="AB509" s="181">
        <f t="shared" si="75"/>
        <v>7</v>
      </c>
      <c r="AC509" s="181">
        <f t="shared" si="75"/>
        <v>7</v>
      </c>
      <c r="AD509" s="181">
        <f t="shared" si="75"/>
        <v>50</v>
      </c>
      <c r="AE509" s="181">
        <f t="shared" si="75"/>
        <v>10</v>
      </c>
      <c r="AF509" s="181">
        <f t="shared" si="75"/>
        <v>10</v>
      </c>
      <c r="AG509" s="181">
        <f t="shared" si="75"/>
        <v>9</v>
      </c>
      <c r="AH509" s="181">
        <f t="shared" si="75"/>
        <v>12</v>
      </c>
      <c r="AI509" s="181">
        <f t="shared" si="75"/>
        <v>42</v>
      </c>
      <c r="AJ509" s="181">
        <f t="shared" si="75"/>
        <v>188</v>
      </c>
    </row>
    <row r="510" spans="1:36" ht="13.5" customHeight="1">
      <c r="A510" s="196" t="s">
        <v>512</v>
      </c>
      <c r="B510" s="289"/>
      <c r="C510" s="89" t="s">
        <v>513</v>
      </c>
      <c r="D510" s="31" t="s">
        <v>446</v>
      </c>
      <c r="E510" s="37" t="s">
        <v>514</v>
      </c>
      <c r="F510" s="34">
        <v>1</v>
      </c>
      <c r="G510" s="270"/>
      <c r="H510" s="270"/>
      <c r="I510" s="270"/>
      <c r="J510" s="270"/>
      <c r="K510" s="270"/>
      <c r="L510" s="270"/>
      <c r="M510" s="270"/>
      <c r="N510" s="270"/>
      <c r="O510" s="34"/>
      <c r="P510" s="270"/>
      <c r="Q510" s="270"/>
      <c r="R510" s="270"/>
      <c r="S510" s="270"/>
      <c r="T510" s="270"/>
      <c r="U510" s="270"/>
      <c r="V510" s="17"/>
      <c r="W510" s="17"/>
      <c r="X510" s="17"/>
      <c r="Y510" s="18"/>
      <c r="Z510" s="18"/>
      <c r="AA510" s="14"/>
      <c r="AB510" s="17"/>
      <c r="AC510" s="17"/>
      <c r="AD510" s="17"/>
      <c r="AE510" s="17"/>
      <c r="AF510" s="17"/>
      <c r="AG510" s="17"/>
      <c r="AH510" s="19"/>
      <c r="AI510" s="14">
        <v>2</v>
      </c>
      <c r="AJ510" s="287">
        <v>8</v>
      </c>
    </row>
    <row r="511" spans="1:36" ht="51" customHeight="1">
      <c r="A511" s="196" t="s">
        <v>512</v>
      </c>
      <c r="B511" s="289"/>
      <c r="C511" s="143" t="s">
        <v>515</v>
      </c>
      <c r="D511" s="31" t="s">
        <v>446</v>
      </c>
      <c r="E511" s="37" t="s">
        <v>514</v>
      </c>
      <c r="F511" s="34">
        <v>28</v>
      </c>
      <c r="G511" s="270"/>
      <c r="H511" s="270"/>
      <c r="I511" s="270"/>
      <c r="J511" s="270"/>
      <c r="K511" s="270"/>
      <c r="L511" s="270">
        <v>3</v>
      </c>
      <c r="M511" s="270"/>
      <c r="N511" s="270">
        <v>1</v>
      </c>
      <c r="O511" s="34">
        <v>14</v>
      </c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1"/>
      <c r="AA511" s="34">
        <v>10</v>
      </c>
      <c r="AB511" s="270">
        <v>5</v>
      </c>
      <c r="AC511" s="270">
        <v>5</v>
      </c>
      <c r="AD511" s="270">
        <v>20</v>
      </c>
      <c r="AE511" s="270">
        <v>10</v>
      </c>
      <c r="AF511" s="270">
        <v>10</v>
      </c>
      <c r="AG511" s="270">
        <v>3</v>
      </c>
      <c r="AH511" s="271">
        <v>7</v>
      </c>
      <c r="AI511" s="14">
        <v>20</v>
      </c>
      <c r="AJ511" s="287">
        <v>100</v>
      </c>
    </row>
    <row r="512" spans="1:36" ht="13.5" customHeight="1">
      <c r="A512" s="196" t="s">
        <v>512</v>
      </c>
      <c r="B512" s="289"/>
      <c r="C512" s="89" t="s">
        <v>516</v>
      </c>
      <c r="D512" s="31" t="s">
        <v>446</v>
      </c>
      <c r="E512" s="37" t="s">
        <v>514</v>
      </c>
      <c r="F512" s="34">
        <v>5</v>
      </c>
      <c r="G512" s="270">
        <v>6</v>
      </c>
      <c r="H512" s="270">
        <v>20</v>
      </c>
      <c r="I512" s="270"/>
      <c r="J512" s="270"/>
      <c r="K512" s="270"/>
      <c r="L512" s="270">
        <v>1</v>
      </c>
      <c r="M512" s="270"/>
      <c r="N512" s="270">
        <v>1</v>
      </c>
      <c r="O512" s="34">
        <v>2</v>
      </c>
      <c r="P512" s="270">
        <v>2</v>
      </c>
      <c r="Q512" s="270">
        <v>3</v>
      </c>
      <c r="R512" s="270">
        <v>1</v>
      </c>
      <c r="S512" s="270"/>
      <c r="T512" s="270"/>
      <c r="U512" s="270"/>
      <c r="V512" s="270"/>
      <c r="W512" s="270"/>
      <c r="X512" s="270">
        <v>2</v>
      </c>
      <c r="Y512" s="270">
        <v>1</v>
      </c>
      <c r="Z512" s="271"/>
      <c r="AA512" s="34">
        <v>10</v>
      </c>
      <c r="AB512" s="270">
        <v>1</v>
      </c>
      <c r="AC512" s="270">
        <v>1</v>
      </c>
      <c r="AD512" s="270">
        <v>20</v>
      </c>
      <c r="AE512" s="270"/>
      <c r="AF512" s="270"/>
      <c r="AG512" s="270">
        <v>3</v>
      </c>
      <c r="AH512" s="271">
        <v>3</v>
      </c>
      <c r="AI512" s="14">
        <v>10</v>
      </c>
      <c r="AJ512" s="287">
        <v>50</v>
      </c>
    </row>
    <row r="513" spans="1:36" ht="13.5" customHeight="1">
      <c r="A513" s="196" t="s">
        <v>512</v>
      </c>
      <c r="B513" s="289"/>
      <c r="C513" s="89" t="s">
        <v>517</v>
      </c>
      <c r="D513" s="31" t="s">
        <v>446</v>
      </c>
      <c r="E513" s="37" t="s">
        <v>514</v>
      </c>
      <c r="F513" s="34">
        <v>3</v>
      </c>
      <c r="G513" s="270">
        <v>3</v>
      </c>
      <c r="H513" s="270">
        <v>10</v>
      </c>
      <c r="I513" s="270"/>
      <c r="J513" s="270"/>
      <c r="K513" s="270"/>
      <c r="L513" s="270">
        <v>1</v>
      </c>
      <c r="M513" s="270"/>
      <c r="N513" s="270">
        <v>1</v>
      </c>
      <c r="O513" s="34">
        <v>2</v>
      </c>
      <c r="P513" s="270">
        <v>1</v>
      </c>
      <c r="Q513" s="270">
        <v>2</v>
      </c>
      <c r="R513" s="270">
        <v>1</v>
      </c>
      <c r="S513" s="270"/>
      <c r="T513" s="270"/>
      <c r="U513" s="270"/>
      <c r="V513" s="270"/>
      <c r="W513" s="270"/>
      <c r="X513" s="270">
        <v>2</v>
      </c>
      <c r="Y513" s="270">
        <v>1</v>
      </c>
      <c r="Z513" s="271"/>
      <c r="AA513" s="34">
        <v>10</v>
      </c>
      <c r="AB513" s="270">
        <v>1</v>
      </c>
      <c r="AC513" s="270">
        <v>1</v>
      </c>
      <c r="AD513" s="270">
        <v>10</v>
      </c>
      <c r="AE513" s="270"/>
      <c r="AF513" s="270"/>
      <c r="AG513" s="270">
        <v>3</v>
      </c>
      <c r="AH513" s="271">
        <v>2</v>
      </c>
      <c r="AI513" s="14">
        <v>10</v>
      </c>
      <c r="AJ513" s="287">
        <v>30</v>
      </c>
    </row>
    <row r="514" spans="1:36" ht="11.25" customHeight="1">
      <c r="A514" s="196" t="s">
        <v>512</v>
      </c>
      <c r="B514" s="289"/>
      <c r="C514" s="274" t="s">
        <v>132</v>
      </c>
      <c r="D514" s="269">
        <f>SUM(D515:D517)</f>
        <v>0</v>
      </c>
      <c r="E514" s="269">
        <v>3</v>
      </c>
      <c r="F514" s="181">
        <f aca="true" t="shared" si="76" ref="F514:AJ514">SUM(F515:F517)</f>
        <v>9</v>
      </c>
      <c r="G514" s="181">
        <f t="shared" si="76"/>
        <v>8</v>
      </c>
      <c r="H514" s="181">
        <f t="shared" si="76"/>
        <v>40</v>
      </c>
      <c r="I514" s="181">
        <f t="shared" si="76"/>
        <v>0</v>
      </c>
      <c r="J514" s="181">
        <f t="shared" si="76"/>
        <v>0</v>
      </c>
      <c r="K514" s="181">
        <f t="shared" si="76"/>
        <v>0</v>
      </c>
      <c r="L514" s="181">
        <f t="shared" si="76"/>
        <v>6</v>
      </c>
      <c r="M514" s="181">
        <f t="shared" si="76"/>
        <v>0</v>
      </c>
      <c r="N514" s="181">
        <f t="shared" si="76"/>
        <v>3</v>
      </c>
      <c r="O514" s="181">
        <f t="shared" si="76"/>
        <v>5</v>
      </c>
      <c r="P514" s="181">
        <f t="shared" si="76"/>
        <v>3</v>
      </c>
      <c r="Q514" s="181">
        <f t="shared" si="76"/>
        <v>8</v>
      </c>
      <c r="R514" s="181">
        <f t="shared" si="76"/>
        <v>0</v>
      </c>
      <c r="S514" s="181">
        <f t="shared" si="76"/>
        <v>4</v>
      </c>
      <c r="T514" s="181">
        <f t="shared" si="76"/>
        <v>0</v>
      </c>
      <c r="U514" s="181">
        <f t="shared" si="76"/>
        <v>0</v>
      </c>
      <c r="V514" s="181">
        <f t="shared" si="76"/>
        <v>0</v>
      </c>
      <c r="W514" s="181">
        <f t="shared" si="76"/>
        <v>0</v>
      </c>
      <c r="X514" s="181">
        <f t="shared" si="76"/>
        <v>0</v>
      </c>
      <c r="Y514" s="181">
        <f t="shared" si="76"/>
        <v>4</v>
      </c>
      <c r="Z514" s="181">
        <f t="shared" si="76"/>
        <v>0</v>
      </c>
      <c r="AA514" s="181">
        <f t="shared" si="76"/>
        <v>25</v>
      </c>
      <c r="AB514" s="181">
        <f t="shared" si="76"/>
        <v>0</v>
      </c>
      <c r="AC514" s="181">
        <f t="shared" si="76"/>
        <v>0</v>
      </c>
      <c r="AD514" s="181">
        <f t="shared" si="76"/>
        <v>70</v>
      </c>
      <c r="AE514" s="181">
        <f t="shared" si="76"/>
        <v>0</v>
      </c>
      <c r="AF514" s="181">
        <f t="shared" si="76"/>
        <v>0</v>
      </c>
      <c r="AG514" s="181">
        <f t="shared" si="76"/>
        <v>16</v>
      </c>
      <c r="AH514" s="181">
        <f t="shared" si="76"/>
        <v>3</v>
      </c>
      <c r="AI514" s="181">
        <f t="shared" si="76"/>
        <v>26</v>
      </c>
      <c r="AJ514" s="181">
        <f t="shared" si="76"/>
        <v>48</v>
      </c>
    </row>
    <row r="515" spans="1:36" ht="26.25" customHeight="1">
      <c r="A515" s="196" t="s">
        <v>512</v>
      </c>
      <c r="B515" s="289"/>
      <c r="C515" s="126" t="s">
        <v>518</v>
      </c>
      <c r="D515" s="31" t="s">
        <v>446</v>
      </c>
      <c r="E515" s="37" t="s">
        <v>514</v>
      </c>
      <c r="F515" s="14">
        <v>4</v>
      </c>
      <c r="G515" s="17">
        <v>4</v>
      </c>
      <c r="H515" s="17">
        <v>20</v>
      </c>
      <c r="I515" s="17"/>
      <c r="J515" s="17"/>
      <c r="K515" s="17"/>
      <c r="L515" s="17">
        <v>2</v>
      </c>
      <c r="M515" s="17"/>
      <c r="N515" s="17">
        <v>1</v>
      </c>
      <c r="O515" s="14">
        <v>2</v>
      </c>
      <c r="P515" s="17">
        <v>1</v>
      </c>
      <c r="Q515" s="17">
        <v>4</v>
      </c>
      <c r="R515" s="17"/>
      <c r="S515" s="17">
        <v>2</v>
      </c>
      <c r="T515" s="17"/>
      <c r="U515" s="17"/>
      <c r="V515" s="17"/>
      <c r="W515" s="17"/>
      <c r="X515" s="17"/>
      <c r="Y515" s="17">
        <v>2</v>
      </c>
      <c r="Z515" s="18"/>
      <c r="AA515" s="14">
        <v>10</v>
      </c>
      <c r="AB515" s="17"/>
      <c r="AC515" s="17"/>
      <c r="AD515" s="17">
        <v>20</v>
      </c>
      <c r="AE515" s="17"/>
      <c r="AF515" s="17"/>
      <c r="AG515" s="17">
        <v>3</v>
      </c>
      <c r="AH515" s="19">
        <v>1</v>
      </c>
      <c r="AI515" s="14">
        <v>8</v>
      </c>
      <c r="AJ515" s="201">
        <v>16</v>
      </c>
    </row>
    <row r="516" spans="1:36" ht="63.75">
      <c r="A516" s="196" t="s">
        <v>512</v>
      </c>
      <c r="B516" s="289"/>
      <c r="C516" s="126" t="s">
        <v>519</v>
      </c>
      <c r="D516" s="31" t="s">
        <v>446</v>
      </c>
      <c r="E516" s="37" t="s">
        <v>514</v>
      </c>
      <c r="F516" s="14">
        <v>3</v>
      </c>
      <c r="G516" s="17">
        <v>2</v>
      </c>
      <c r="H516" s="17">
        <v>10</v>
      </c>
      <c r="I516" s="17"/>
      <c r="J516" s="17"/>
      <c r="K516" s="17"/>
      <c r="L516" s="17">
        <v>2</v>
      </c>
      <c r="M516" s="17"/>
      <c r="N516" s="17">
        <v>1</v>
      </c>
      <c r="O516" s="14">
        <v>2</v>
      </c>
      <c r="P516" s="17">
        <v>1</v>
      </c>
      <c r="Q516" s="17">
        <v>2</v>
      </c>
      <c r="R516" s="17"/>
      <c r="S516" s="17">
        <v>1</v>
      </c>
      <c r="T516" s="17"/>
      <c r="U516" s="17"/>
      <c r="V516" s="17"/>
      <c r="W516" s="17"/>
      <c r="X516" s="17"/>
      <c r="Y516" s="17">
        <v>1</v>
      </c>
      <c r="Z516" s="18"/>
      <c r="AA516" s="14">
        <v>10</v>
      </c>
      <c r="AB516" s="17"/>
      <c r="AC516" s="17"/>
      <c r="AD516" s="17">
        <v>40</v>
      </c>
      <c r="AE516" s="17"/>
      <c r="AF516" s="17"/>
      <c r="AG516" s="17">
        <v>10</v>
      </c>
      <c r="AH516" s="19">
        <v>1</v>
      </c>
      <c r="AI516" s="14">
        <v>10</v>
      </c>
      <c r="AJ516" s="201">
        <v>16</v>
      </c>
    </row>
    <row r="517" spans="1:36" ht="31.5" customHeight="1">
      <c r="A517" s="196" t="s">
        <v>512</v>
      </c>
      <c r="B517" s="289"/>
      <c r="C517" s="126" t="s">
        <v>520</v>
      </c>
      <c r="D517" s="31" t="s">
        <v>446</v>
      </c>
      <c r="E517" s="37" t="s">
        <v>514</v>
      </c>
      <c r="F517" s="14">
        <v>2</v>
      </c>
      <c r="G517" s="17">
        <v>2</v>
      </c>
      <c r="H517" s="17">
        <v>10</v>
      </c>
      <c r="I517" s="17"/>
      <c r="J517" s="17"/>
      <c r="K517" s="17"/>
      <c r="L517" s="17">
        <v>2</v>
      </c>
      <c r="M517" s="17"/>
      <c r="N517" s="17">
        <v>1</v>
      </c>
      <c r="O517" s="14">
        <v>1</v>
      </c>
      <c r="P517" s="17">
        <v>1</v>
      </c>
      <c r="Q517" s="17">
        <v>2</v>
      </c>
      <c r="R517" s="17"/>
      <c r="S517" s="17">
        <v>1</v>
      </c>
      <c r="T517" s="17"/>
      <c r="U517" s="17"/>
      <c r="V517" s="17"/>
      <c r="W517" s="17"/>
      <c r="X517" s="17"/>
      <c r="Y517" s="17">
        <v>1</v>
      </c>
      <c r="Z517" s="18"/>
      <c r="AA517" s="14">
        <v>5</v>
      </c>
      <c r="AB517" s="17"/>
      <c r="AC517" s="17"/>
      <c r="AD517" s="17">
        <v>10</v>
      </c>
      <c r="AE517" s="17"/>
      <c r="AF517" s="17"/>
      <c r="AG517" s="17">
        <v>3</v>
      </c>
      <c r="AH517" s="19">
        <v>1</v>
      </c>
      <c r="AI517" s="14">
        <v>8</v>
      </c>
      <c r="AJ517" s="201">
        <v>16</v>
      </c>
    </row>
    <row r="518" spans="1:36" ht="12.75">
      <c r="A518" s="196" t="s">
        <v>512</v>
      </c>
      <c r="B518" s="321"/>
      <c r="C518" s="180" t="s">
        <v>119</v>
      </c>
      <c r="D518" s="269"/>
      <c r="E518" s="269">
        <v>1</v>
      </c>
      <c r="F518" s="181">
        <f aca="true" t="shared" si="77" ref="F518:AJ518">SUM(F519)</f>
        <v>1</v>
      </c>
      <c r="G518" s="181">
        <f t="shared" si="77"/>
        <v>0</v>
      </c>
      <c r="H518" s="181">
        <f t="shared" si="77"/>
        <v>0</v>
      </c>
      <c r="I518" s="181">
        <f t="shared" si="77"/>
        <v>0</v>
      </c>
      <c r="J518" s="181">
        <f t="shared" si="77"/>
        <v>0</v>
      </c>
      <c r="K518" s="181">
        <f t="shared" si="77"/>
        <v>0</v>
      </c>
      <c r="L518" s="181">
        <f t="shared" si="77"/>
        <v>0</v>
      </c>
      <c r="M518" s="181">
        <f t="shared" si="77"/>
        <v>0</v>
      </c>
      <c r="N518" s="181">
        <f t="shared" si="77"/>
        <v>0</v>
      </c>
      <c r="O518" s="181">
        <f t="shared" si="77"/>
        <v>0</v>
      </c>
      <c r="P518" s="181">
        <f t="shared" si="77"/>
        <v>0</v>
      </c>
      <c r="Q518" s="181">
        <f t="shared" si="77"/>
        <v>0</v>
      </c>
      <c r="R518" s="181">
        <f t="shared" si="77"/>
        <v>0</v>
      </c>
      <c r="S518" s="181">
        <f t="shared" si="77"/>
        <v>0</v>
      </c>
      <c r="T518" s="181">
        <f t="shared" si="77"/>
        <v>0</v>
      </c>
      <c r="U518" s="181">
        <f t="shared" si="77"/>
        <v>0</v>
      </c>
      <c r="V518" s="181">
        <f t="shared" si="77"/>
        <v>0</v>
      </c>
      <c r="W518" s="181">
        <f t="shared" si="77"/>
        <v>0</v>
      </c>
      <c r="X518" s="181">
        <f t="shared" si="77"/>
        <v>0</v>
      </c>
      <c r="Y518" s="181">
        <f t="shared" si="77"/>
        <v>0</v>
      </c>
      <c r="Z518" s="181">
        <f t="shared" si="77"/>
        <v>0</v>
      </c>
      <c r="AA518" s="181">
        <f t="shared" si="77"/>
        <v>20</v>
      </c>
      <c r="AB518" s="181">
        <f t="shared" si="77"/>
        <v>5</v>
      </c>
      <c r="AC518" s="181">
        <f t="shared" si="77"/>
        <v>5</v>
      </c>
      <c r="AD518" s="181">
        <f t="shared" si="77"/>
        <v>30</v>
      </c>
      <c r="AE518" s="181">
        <f t="shared" si="77"/>
        <v>5</v>
      </c>
      <c r="AF518" s="181">
        <f t="shared" si="77"/>
        <v>5</v>
      </c>
      <c r="AG518" s="181">
        <f t="shared" si="77"/>
        <v>3</v>
      </c>
      <c r="AH518" s="181">
        <f t="shared" si="77"/>
        <v>0</v>
      </c>
      <c r="AI518" s="181">
        <f t="shared" si="77"/>
        <v>10</v>
      </c>
      <c r="AJ518" s="181">
        <f t="shared" si="77"/>
        <v>30</v>
      </c>
    </row>
    <row r="519" spans="1:36" ht="63.75">
      <c r="A519" s="196" t="s">
        <v>512</v>
      </c>
      <c r="B519" s="289"/>
      <c r="C519" s="126" t="s">
        <v>521</v>
      </c>
      <c r="D519" s="31" t="s">
        <v>446</v>
      </c>
      <c r="E519" s="37" t="s">
        <v>514</v>
      </c>
      <c r="F519" s="14">
        <v>1</v>
      </c>
      <c r="G519" s="50"/>
      <c r="H519" s="50"/>
      <c r="I519" s="50"/>
      <c r="J519" s="50"/>
      <c r="K519" s="50"/>
      <c r="L519" s="50"/>
      <c r="M519" s="50"/>
      <c r="N519" s="50"/>
      <c r="O519" s="14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215"/>
      <c r="AA519" s="14">
        <v>20</v>
      </c>
      <c r="AB519" s="50">
        <v>5</v>
      </c>
      <c r="AC519" s="50">
        <v>5</v>
      </c>
      <c r="AD519" s="50">
        <v>30</v>
      </c>
      <c r="AE519" s="50">
        <v>5</v>
      </c>
      <c r="AF519" s="50">
        <v>5</v>
      </c>
      <c r="AG519" s="50">
        <v>3</v>
      </c>
      <c r="AH519" s="271"/>
      <c r="AI519" s="14">
        <v>10</v>
      </c>
      <c r="AJ519" s="287">
        <v>30</v>
      </c>
    </row>
    <row r="520" spans="1:36" ht="21.75" customHeight="1">
      <c r="A520" s="196" t="s">
        <v>512</v>
      </c>
      <c r="B520" s="321"/>
      <c r="C520" s="226" t="s">
        <v>241</v>
      </c>
      <c r="D520" s="275">
        <f aca="true" t="shared" si="78" ref="D520:AJ520">SUM(D521:D521)</f>
        <v>0</v>
      </c>
      <c r="E520" s="275">
        <f t="shared" si="78"/>
        <v>0</v>
      </c>
      <c r="F520" s="185">
        <f t="shared" si="78"/>
        <v>0</v>
      </c>
      <c r="G520" s="185">
        <f t="shared" si="78"/>
        <v>0</v>
      </c>
      <c r="H520" s="185">
        <f t="shared" si="78"/>
        <v>0</v>
      </c>
      <c r="I520" s="185">
        <f t="shared" si="78"/>
        <v>0</v>
      </c>
      <c r="J520" s="185">
        <f t="shared" si="78"/>
        <v>0</v>
      </c>
      <c r="K520" s="185">
        <f t="shared" si="78"/>
        <v>0</v>
      </c>
      <c r="L520" s="185">
        <f t="shared" si="78"/>
        <v>0</v>
      </c>
      <c r="M520" s="185">
        <f t="shared" si="78"/>
        <v>0</v>
      </c>
      <c r="N520" s="185">
        <f t="shared" si="78"/>
        <v>0</v>
      </c>
      <c r="O520" s="185">
        <f t="shared" si="78"/>
        <v>0</v>
      </c>
      <c r="P520" s="185">
        <f t="shared" si="78"/>
        <v>0</v>
      </c>
      <c r="Q520" s="185">
        <f t="shared" si="78"/>
        <v>0</v>
      </c>
      <c r="R520" s="185">
        <f t="shared" si="78"/>
        <v>0</v>
      </c>
      <c r="S520" s="185">
        <f t="shared" si="78"/>
        <v>0</v>
      </c>
      <c r="T520" s="185">
        <f t="shared" si="78"/>
        <v>0</v>
      </c>
      <c r="U520" s="185">
        <f t="shared" si="78"/>
        <v>0</v>
      </c>
      <c r="V520" s="185">
        <f t="shared" si="78"/>
        <v>0</v>
      </c>
      <c r="W520" s="185">
        <f t="shared" si="78"/>
        <v>0</v>
      </c>
      <c r="X520" s="185">
        <f t="shared" si="78"/>
        <v>0</v>
      </c>
      <c r="Y520" s="185">
        <f t="shared" si="78"/>
        <v>0</v>
      </c>
      <c r="Z520" s="185">
        <f t="shared" si="78"/>
        <v>0</v>
      </c>
      <c r="AA520" s="185">
        <f t="shared" si="78"/>
        <v>0</v>
      </c>
      <c r="AB520" s="185">
        <f t="shared" si="78"/>
        <v>0</v>
      </c>
      <c r="AC520" s="185">
        <f t="shared" si="78"/>
        <v>0</v>
      </c>
      <c r="AD520" s="185">
        <f t="shared" si="78"/>
        <v>0</v>
      </c>
      <c r="AE520" s="185">
        <f t="shared" si="78"/>
        <v>0</v>
      </c>
      <c r="AF520" s="185">
        <f t="shared" si="78"/>
        <v>0</v>
      </c>
      <c r="AG520" s="185">
        <f t="shared" si="78"/>
        <v>0</v>
      </c>
      <c r="AH520" s="185">
        <f t="shared" si="78"/>
        <v>0</v>
      </c>
      <c r="AI520" s="185">
        <f t="shared" si="78"/>
        <v>0</v>
      </c>
      <c r="AJ520" s="207">
        <f t="shared" si="78"/>
        <v>0</v>
      </c>
    </row>
    <row r="521" spans="1:36" s="47" customFormat="1" ht="21" customHeight="1">
      <c r="A521" s="196" t="s">
        <v>512</v>
      </c>
      <c r="B521" s="289"/>
      <c r="C521" s="49"/>
      <c r="D521" s="276"/>
      <c r="E521" s="277"/>
      <c r="F521" s="196"/>
      <c r="G521" s="278"/>
      <c r="H521" s="278"/>
      <c r="I521" s="278"/>
      <c r="J521" s="278"/>
      <c r="K521" s="278"/>
      <c r="L521" s="278"/>
      <c r="M521" s="278"/>
      <c r="N521" s="278"/>
      <c r="O521" s="196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88"/>
      <c r="AA521" s="196"/>
      <c r="AB521" s="278"/>
      <c r="AC521" s="278"/>
      <c r="AD521" s="278"/>
      <c r="AE521" s="278"/>
      <c r="AF521" s="278"/>
      <c r="AG521" s="278"/>
      <c r="AH521" s="279"/>
      <c r="AI521" s="196"/>
      <c r="AJ521" s="289"/>
    </row>
    <row r="522" spans="1:36" ht="23.25" customHeight="1">
      <c r="A522" s="196" t="s">
        <v>512</v>
      </c>
      <c r="B522" s="321"/>
      <c r="C522" s="226" t="s">
        <v>243</v>
      </c>
      <c r="D522" s="269">
        <f aca="true" t="shared" si="79" ref="D522:AG522">SUM(D523:D523)</f>
        <v>0</v>
      </c>
      <c r="E522" s="269">
        <f t="shared" si="79"/>
        <v>0</v>
      </c>
      <c r="F522" s="181">
        <f t="shared" si="79"/>
        <v>0</v>
      </c>
      <c r="G522" s="181">
        <f t="shared" si="79"/>
        <v>0</v>
      </c>
      <c r="H522" s="181">
        <f t="shared" si="79"/>
        <v>0</v>
      </c>
      <c r="I522" s="181">
        <f t="shared" si="79"/>
        <v>0</v>
      </c>
      <c r="J522" s="181">
        <f t="shared" si="79"/>
        <v>0</v>
      </c>
      <c r="K522" s="181">
        <f t="shared" si="79"/>
        <v>0</v>
      </c>
      <c r="L522" s="181">
        <f t="shared" si="79"/>
        <v>0</v>
      </c>
      <c r="M522" s="181">
        <f t="shared" si="79"/>
        <v>0</v>
      </c>
      <c r="N522" s="181">
        <f t="shared" si="79"/>
        <v>0</v>
      </c>
      <c r="O522" s="181">
        <f t="shared" si="79"/>
        <v>0</v>
      </c>
      <c r="P522" s="181">
        <f t="shared" si="79"/>
        <v>0</v>
      </c>
      <c r="Q522" s="181">
        <f t="shared" si="79"/>
        <v>0</v>
      </c>
      <c r="R522" s="181">
        <f t="shared" si="79"/>
        <v>0</v>
      </c>
      <c r="S522" s="181">
        <f t="shared" si="79"/>
        <v>0</v>
      </c>
      <c r="T522" s="181">
        <f t="shared" si="79"/>
        <v>0</v>
      </c>
      <c r="U522" s="181">
        <f t="shared" si="79"/>
        <v>0</v>
      </c>
      <c r="V522" s="181">
        <f t="shared" si="79"/>
        <v>0</v>
      </c>
      <c r="W522" s="181">
        <f t="shared" si="79"/>
        <v>0</v>
      </c>
      <c r="X522" s="181">
        <f t="shared" si="79"/>
        <v>0</v>
      </c>
      <c r="Y522" s="181">
        <f t="shared" si="79"/>
        <v>0</v>
      </c>
      <c r="Z522" s="181">
        <f t="shared" si="79"/>
        <v>0</v>
      </c>
      <c r="AA522" s="181">
        <f t="shared" si="79"/>
        <v>0</v>
      </c>
      <c r="AB522" s="181">
        <f t="shared" si="79"/>
        <v>0</v>
      </c>
      <c r="AC522" s="181">
        <f t="shared" si="79"/>
        <v>0</v>
      </c>
      <c r="AD522" s="181">
        <f t="shared" si="79"/>
        <v>0</v>
      </c>
      <c r="AE522" s="181">
        <f t="shared" si="79"/>
        <v>0</v>
      </c>
      <c r="AF522" s="181">
        <f t="shared" si="79"/>
        <v>0</v>
      </c>
      <c r="AG522" s="181">
        <f t="shared" si="79"/>
        <v>0</v>
      </c>
      <c r="AH522" s="181"/>
      <c r="AI522" s="181">
        <f>SUM(AI523:AI523)</f>
        <v>0</v>
      </c>
      <c r="AJ522" s="205">
        <f>SUM(AJ523:AJ523)</f>
        <v>0</v>
      </c>
    </row>
    <row r="523" spans="1:36" ht="13.5" customHeight="1">
      <c r="A523" s="196" t="s">
        <v>512</v>
      </c>
      <c r="B523" s="289"/>
      <c r="C523" s="30"/>
      <c r="D523" s="31"/>
      <c r="E523" s="37"/>
      <c r="F523" s="14"/>
      <c r="G523" s="17"/>
      <c r="H523" s="17"/>
      <c r="I523" s="17"/>
      <c r="J523" s="17"/>
      <c r="K523" s="17"/>
      <c r="L523" s="17"/>
      <c r="M523" s="17"/>
      <c r="N523" s="17"/>
      <c r="O523" s="14"/>
      <c r="P523" s="17"/>
      <c r="Q523" s="17"/>
      <c r="R523" s="17"/>
      <c r="S523" s="17"/>
      <c r="T523" s="17"/>
      <c r="U523" s="17"/>
      <c r="V523" s="17"/>
      <c r="W523" s="17"/>
      <c r="X523" s="17"/>
      <c r="Y523" s="18"/>
      <c r="Z523" s="18"/>
      <c r="AA523" s="14"/>
      <c r="AB523" s="17"/>
      <c r="AC523" s="17"/>
      <c r="AD523" s="17"/>
      <c r="AE523" s="17"/>
      <c r="AF523" s="17"/>
      <c r="AG523" s="17"/>
      <c r="AH523" s="19"/>
      <c r="AI523" s="14"/>
      <c r="AJ523" s="209"/>
    </row>
    <row r="524" spans="1:36" s="211" customFormat="1" ht="24.75" customHeight="1">
      <c r="A524" s="196" t="s">
        <v>512</v>
      </c>
      <c r="B524" s="289"/>
      <c r="C524" s="290" t="s">
        <v>247</v>
      </c>
      <c r="D524" s="291"/>
      <c r="E524" s="291">
        <f aca="true" t="shared" si="80" ref="E524:AJ524">E525+E535</f>
        <v>13</v>
      </c>
      <c r="F524" s="291">
        <f t="shared" si="80"/>
        <v>4</v>
      </c>
      <c r="G524" s="291">
        <f t="shared" si="80"/>
        <v>3</v>
      </c>
      <c r="H524" s="291">
        <f t="shared" si="80"/>
        <v>10</v>
      </c>
      <c r="I524" s="291">
        <f t="shared" si="80"/>
        <v>35</v>
      </c>
      <c r="J524" s="291">
        <f t="shared" si="80"/>
        <v>3</v>
      </c>
      <c r="K524" s="291">
        <f t="shared" si="80"/>
        <v>4</v>
      </c>
      <c r="L524" s="291">
        <f t="shared" si="80"/>
        <v>0</v>
      </c>
      <c r="M524" s="291">
        <f t="shared" si="80"/>
        <v>5</v>
      </c>
      <c r="N524" s="291">
        <f t="shared" si="80"/>
        <v>5</v>
      </c>
      <c r="O524" s="291">
        <f t="shared" si="80"/>
        <v>0</v>
      </c>
      <c r="P524" s="291">
        <f t="shared" si="80"/>
        <v>0</v>
      </c>
      <c r="Q524" s="291">
        <f t="shared" si="80"/>
        <v>0</v>
      </c>
      <c r="R524" s="291">
        <f t="shared" si="80"/>
        <v>0</v>
      </c>
      <c r="S524" s="291">
        <f t="shared" si="80"/>
        <v>0</v>
      </c>
      <c r="T524" s="291">
        <f t="shared" si="80"/>
        <v>0</v>
      </c>
      <c r="U524" s="291">
        <f t="shared" si="80"/>
        <v>0</v>
      </c>
      <c r="V524" s="291">
        <f t="shared" si="80"/>
        <v>0</v>
      </c>
      <c r="W524" s="291">
        <f t="shared" si="80"/>
        <v>0</v>
      </c>
      <c r="X524" s="291">
        <f t="shared" si="80"/>
        <v>0</v>
      </c>
      <c r="Y524" s="291">
        <f t="shared" si="80"/>
        <v>0</v>
      </c>
      <c r="Z524" s="291">
        <f t="shared" si="80"/>
        <v>0</v>
      </c>
      <c r="AA524" s="291">
        <f t="shared" si="80"/>
        <v>0</v>
      </c>
      <c r="AB524" s="291">
        <f t="shared" si="80"/>
        <v>0</v>
      </c>
      <c r="AC524" s="291">
        <f t="shared" si="80"/>
        <v>0</v>
      </c>
      <c r="AD524" s="291">
        <f t="shared" si="80"/>
        <v>0</v>
      </c>
      <c r="AE524" s="291">
        <f t="shared" si="80"/>
        <v>0</v>
      </c>
      <c r="AF524" s="291">
        <f t="shared" si="80"/>
        <v>0</v>
      </c>
      <c r="AG524" s="291">
        <f t="shared" si="80"/>
        <v>0</v>
      </c>
      <c r="AH524" s="291">
        <f t="shared" si="80"/>
        <v>0</v>
      </c>
      <c r="AI524" s="291">
        <f t="shared" si="80"/>
        <v>18</v>
      </c>
      <c r="AJ524" s="291">
        <f t="shared" si="80"/>
        <v>72</v>
      </c>
    </row>
    <row r="525" spans="1:36" ht="12.75">
      <c r="A525" s="196" t="s">
        <v>512</v>
      </c>
      <c r="B525" s="321"/>
      <c r="C525" s="180" t="s">
        <v>197</v>
      </c>
      <c r="D525" s="269"/>
      <c r="E525" s="269">
        <v>9</v>
      </c>
      <c r="F525" s="181">
        <f aca="true" t="shared" si="81" ref="F525:AJ525">SUM(F526:F534)</f>
        <v>0</v>
      </c>
      <c r="G525" s="181">
        <f t="shared" si="81"/>
        <v>0</v>
      </c>
      <c r="H525" s="181">
        <f t="shared" si="81"/>
        <v>0</v>
      </c>
      <c r="I525" s="181">
        <f t="shared" si="81"/>
        <v>0</v>
      </c>
      <c r="J525" s="181">
        <f t="shared" si="81"/>
        <v>0</v>
      </c>
      <c r="K525" s="181">
        <f t="shared" si="81"/>
        <v>0</v>
      </c>
      <c r="L525" s="181">
        <f t="shared" si="81"/>
        <v>0</v>
      </c>
      <c r="M525" s="181">
        <f t="shared" si="81"/>
        <v>0</v>
      </c>
      <c r="N525" s="181">
        <f t="shared" si="81"/>
        <v>0</v>
      </c>
      <c r="O525" s="181">
        <f t="shared" si="81"/>
        <v>0</v>
      </c>
      <c r="P525" s="181">
        <f t="shared" si="81"/>
        <v>0</v>
      </c>
      <c r="Q525" s="181">
        <f t="shared" si="81"/>
        <v>0</v>
      </c>
      <c r="R525" s="181">
        <f t="shared" si="81"/>
        <v>0</v>
      </c>
      <c r="S525" s="181">
        <f t="shared" si="81"/>
        <v>0</v>
      </c>
      <c r="T525" s="181">
        <f t="shared" si="81"/>
        <v>0</v>
      </c>
      <c r="U525" s="181">
        <f t="shared" si="81"/>
        <v>0</v>
      </c>
      <c r="V525" s="181">
        <f t="shared" si="81"/>
        <v>0</v>
      </c>
      <c r="W525" s="181">
        <f t="shared" si="81"/>
        <v>0</v>
      </c>
      <c r="X525" s="181">
        <f t="shared" si="81"/>
        <v>0</v>
      </c>
      <c r="Y525" s="181">
        <f t="shared" si="81"/>
        <v>0</v>
      </c>
      <c r="Z525" s="181">
        <f t="shared" si="81"/>
        <v>0</v>
      </c>
      <c r="AA525" s="181">
        <f t="shared" si="81"/>
        <v>0</v>
      </c>
      <c r="AB525" s="181">
        <f t="shared" si="81"/>
        <v>0</v>
      </c>
      <c r="AC525" s="181">
        <f t="shared" si="81"/>
        <v>0</v>
      </c>
      <c r="AD525" s="181">
        <f t="shared" si="81"/>
        <v>0</v>
      </c>
      <c r="AE525" s="181">
        <f t="shared" si="81"/>
        <v>0</v>
      </c>
      <c r="AF525" s="181">
        <f t="shared" si="81"/>
        <v>0</v>
      </c>
      <c r="AG525" s="181">
        <f t="shared" si="81"/>
        <v>0</v>
      </c>
      <c r="AH525" s="181">
        <f t="shared" si="81"/>
        <v>0</v>
      </c>
      <c r="AI525" s="181">
        <f t="shared" si="81"/>
        <v>11</v>
      </c>
      <c r="AJ525" s="181">
        <f t="shared" si="81"/>
        <v>44</v>
      </c>
    </row>
    <row r="526" spans="1:36" ht="63.75">
      <c r="A526" s="196" t="s">
        <v>512</v>
      </c>
      <c r="B526" s="321"/>
      <c r="C526" s="273" t="s">
        <v>522</v>
      </c>
      <c r="D526" s="31" t="s">
        <v>446</v>
      </c>
      <c r="E526" s="37" t="s">
        <v>514</v>
      </c>
      <c r="F526" s="14"/>
      <c r="G526" s="50"/>
      <c r="H526" s="50"/>
      <c r="I526" s="50"/>
      <c r="J526" s="50"/>
      <c r="K526" s="50"/>
      <c r="L526" s="50"/>
      <c r="M526" s="50"/>
      <c r="N526" s="50"/>
      <c r="O526" s="14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215"/>
      <c r="AA526" s="14"/>
      <c r="AB526" s="50"/>
      <c r="AC526" s="50"/>
      <c r="AD526" s="50"/>
      <c r="AE526" s="50"/>
      <c r="AF526" s="50"/>
      <c r="AG526" s="50"/>
      <c r="AH526" s="271"/>
      <c r="AI526" s="14">
        <v>1</v>
      </c>
      <c r="AJ526" s="215">
        <v>4</v>
      </c>
    </row>
    <row r="527" spans="1:36" ht="63.75">
      <c r="A527" s="196" t="s">
        <v>512</v>
      </c>
      <c r="B527" s="321"/>
      <c r="C527" s="273" t="s">
        <v>523</v>
      </c>
      <c r="D527" s="31" t="s">
        <v>446</v>
      </c>
      <c r="E527" s="37" t="s">
        <v>514</v>
      </c>
      <c r="F527" s="14"/>
      <c r="G527" s="50"/>
      <c r="H527" s="50"/>
      <c r="I527" s="50"/>
      <c r="J527" s="50"/>
      <c r="K527" s="50"/>
      <c r="L527" s="50"/>
      <c r="M527" s="50"/>
      <c r="N527" s="50"/>
      <c r="O527" s="14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215"/>
      <c r="AA527" s="14"/>
      <c r="AB527" s="50"/>
      <c r="AC527" s="50"/>
      <c r="AD527" s="50"/>
      <c r="AE527" s="50"/>
      <c r="AF527" s="50"/>
      <c r="AG527" s="50"/>
      <c r="AH527" s="271"/>
      <c r="AI527" s="14">
        <v>1</v>
      </c>
      <c r="AJ527" s="215">
        <v>4</v>
      </c>
    </row>
    <row r="528" spans="1:36" ht="63.75">
      <c r="A528" s="196" t="s">
        <v>512</v>
      </c>
      <c r="B528" s="321"/>
      <c r="C528" s="273" t="s">
        <v>524</v>
      </c>
      <c r="D528" s="31" t="s">
        <v>446</v>
      </c>
      <c r="E528" s="37" t="s">
        <v>514</v>
      </c>
      <c r="F528" s="14"/>
      <c r="G528" s="50"/>
      <c r="H528" s="50"/>
      <c r="I528" s="50"/>
      <c r="J528" s="50"/>
      <c r="K528" s="50"/>
      <c r="L528" s="50"/>
      <c r="M528" s="50"/>
      <c r="N528" s="50"/>
      <c r="O528" s="14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215"/>
      <c r="AA528" s="14"/>
      <c r="AB528" s="50"/>
      <c r="AC528" s="50"/>
      <c r="AD528" s="50"/>
      <c r="AE528" s="50"/>
      <c r="AF528" s="50"/>
      <c r="AG528" s="50"/>
      <c r="AH528" s="271"/>
      <c r="AI528" s="14">
        <v>1</v>
      </c>
      <c r="AJ528" s="215">
        <v>4</v>
      </c>
    </row>
    <row r="529" spans="1:36" ht="63.75">
      <c r="A529" s="196" t="s">
        <v>512</v>
      </c>
      <c r="B529" s="321"/>
      <c r="C529" s="273" t="s">
        <v>525</v>
      </c>
      <c r="D529" s="31" t="s">
        <v>446</v>
      </c>
      <c r="E529" s="37" t="s">
        <v>514</v>
      </c>
      <c r="F529" s="14"/>
      <c r="G529" s="50"/>
      <c r="H529" s="50"/>
      <c r="I529" s="50"/>
      <c r="J529" s="50"/>
      <c r="K529" s="50"/>
      <c r="L529" s="50"/>
      <c r="M529" s="50"/>
      <c r="N529" s="50"/>
      <c r="O529" s="14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215"/>
      <c r="AA529" s="14"/>
      <c r="AB529" s="50"/>
      <c r="AC529" s="50"/>
      <c r="AD529" s="50"/>
      <c r="AE529" s="50"/>
      <c r="AF529" s="50"/>
      <c r="AG529" s="50"/>
      <c r="AH529" s="271"/>
      <c r="AI529" s="14">
        <v>1</v>
      </c>
      <c r="AJ529" s="215">
        <v>4</v>
      </c>
    </row>
    <row r="530" spans="1:36" ht="63.75">
      <c r="A530" s="196" t="s">
        <v>512</v>
      </c>
      <c r="B530" s="321"/>
      <c r="C530" s="273" t="s">
        <v>526</v>
      </c>
      <c r="D530" s="31" t="s">
        <v>446</v>
      </c>
      <c r="E530" s="37" t="s">
        <v>514</v>
      </c>
      <c r="F530" s="14"/>
      <c r="G530" s="50"/>
      <c r="H530" s="50"/>
      <c r="I530" s="50"/>
      <c r="J530" s="50"/>
      <c r="K530" s="50"/>
      <c r="L530" s="50"/>
      <c r="M530" s="50"/>
      <c r="N530" s="50"/>
      <c r="O530" s="14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215"/>
      <c r="AA530" s="14"/>
      <c r="AB530" s="50"/>
      <c r="AC530" s="50"/>
      <c r="AD530" s="50"/>
      <c r="AE530" s="50"/>
      <c r="AF530" s="50"/>
      <c r="AG530" s="50"/>
      <c r="AH530" s="271"/>
      <c r="AI530" s="14">
        <v>1</v>
      </c>
      <c r="AJ530" s="215">
        <v>4</v>
      </c>
    </row>
    <row r="531" spans="1:36" ht="63.75">
      <c r="A531" s="196" t="s">
        <v>512</v>
      </c>
      <c r="B531" s="321"/>
      <c r="C531" s="273" t="s">
        <v>527</v>
      </c>
      <c r="D531" s="31" t="s">
        <v>446</v>
      </c>
      <c r="E531" s="37" t="s">
        <v>514</v>
      </c>
      <c r="F531" s="14"/>
      <c r="G531" s="50"/>
      <c r="H531" s="50"/>
      <c r="I531" s="50"/>
      <c r="J531" s="50"/>
      <c r="K531" s="50"/>
      <c r="L531" s="50"/>
      <c r="M531" s="50"/>
      <c r="N531" s="50"/>
      <c r="O531" s="14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215"/>
      <c r="AA531" s="14"/>
      <c r="AB531" s="50"/>
      <c r="AC531" s="50"/>
      <c r="AD531" s="50"/>
      <c r="AE531" s="50"/>
      <c r="AF531" s="50"/>
      <c r="AG531" s="50"/>
      <c r="AH531" s="271"/>
      <c r="AI531" s="14">
        <v>3</v>
      </c>
      <c r="AJ531" s="215">
        <v>12</v>
      </c>
    </row>
    <row r="532" spans="1:36" ht="63.75">
      <c r="A532" s="196" t="s">
        <v>512</v>
      </c>
      <c r="B532" s="321"/>
      <c r="C532" s="273" t="s">
        <v>528</v>
      </c>
      <c r="D532" s="31" t="s">
        <v>446</v>
      </c>
      <c r="E532" s="37" t="s">
        <v>514</v>
      </c>
      <c r="F532" s="14"/>
      <c r="G532" s="50"/>
      <c r="H532" s="50"/>
      <c r="I532" s="50"/>
      <c r="J532" s="50"/>
      <c r="K532" s="50"/>
      <c r="L532" s="50"/>
      <c r="M532" s="50"/>
      <c r="N532" s="50"/>
      <c r="O532" s="14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215"/>
      <c r="AA532" s="14"/>
      <c r="AB532" s="50"/>
      <c r="AC532" s="50"/>
      <c r="AD532" s="50"/>
      <c r="AE532" s="50"/>
      <c r="AF532" s="50"/>
      <c r="AG532" s="50"/>
      <c r="AH532" s="271"/>
      <c r="AI532" s="14">
        <v>1</v>
      </c>
      <c r="AJ532" s="215">
        <v>4</v>
      </c>
    </row>
    <row r="533" spans="1:36" ht="63.75">
      <c r="A533" s="196" t="s">
        <v>512</v>
      </c>
      <c r="B533" s="321"/>
      <c r="C533" s="273" t="s">
        <v>529</v>
      </c>
      <c r="D533" s="31" t="s">
        <v>446</v>
      </c>
      <c r="E533" s="37" t="s">
        <v>514</v>
      </c>
      <c r="F533" s="14"/>
      <c r="G533" s="50"/>
      <c r="H533" s="50"/>
      <c r="I533" s="50"/>
      <c r="J533" s="50"/>
      <c r="K533" s="50"/>
      <c r="L533" s="50"/>
      <c r="M533" s="50"/>
      <c r="N533" s="50"/>
      <c r="O533" s="14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215"/>
      <c r="AA533" s="14"/>
      <c r="AB533" s="50"/>
      <c r="AC533" s="50"/>
      <c r="AD533" s="50"/>
      <c r="AE533" s="50"/>
      <c r="AF533" s="50"/>
      <c r="AG533" s="50"/>
      <c r="AH533" s="271"/>
      <c r="AI533" s="14">
        <v>1</v>
      </c>
      <c r="AJ533" s="215">
        <v>4</v>
      </c>
    </row>
    <row r="534" spans="1:36" ht="63.75">
      <c r="A534" s="196" t="s">
        <v>512</v>
      </c>
      <c r="B534" s="321"/>
      <c r="C534" s="273" t="s">
        <v>530</v>
      </c>
      <c r="D534" s="31" t="s">
        <v>446</v>
      </c>
      <c r="E534" s="37" t="s">
        <v>514</v>
      </c>
      <c r="F534" s="14"/>
      <c r="G534" s="50"/>
      <c r="H534" s="50"/>
      <c r="I534" s="50"/>
      <c r="J534" s="50"/>
      <c r="K534" s="50"/>
      <c r="L534" s="50"/>
      <c r="M534" s="50"/>
      <c r="N534" s="50"/>
      <c r="O534" s="14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215"/>
      <c r="AA534" s="14"/>
      <c r="AB534" s="50"/>
      <c r="AC534" s="50"/>
      <c r="AD534" s="50"/>
      <c r="AE534" s="50"/>
      <c r="AF534" s="50"/>
      <c r="AG534" s="50"/>
      <c r="AH534" s="271"/>
      <c r="AI534" s="14">
        <v>1</v>
      </c>
      <c r="AJ534" s="215">
        <v>4</v>
      </c>
    </row>
    <row r="535" spans="1:36" ht="12.75">
      <c r="A535" s="196" t="s">
        <v>512</v>
      </c>
      <c r="B535" s="321"/>
      <c r="C535" s="180" t="s">
        <v>57</v>
      </c>
      <c r="D535" s="269"/>
      <c r="E535" s="269">
        <v>4</v>
      </c>
      <c r="F535" s="181">
        <f aca="true" t="shared" si="82" ref="F535:AJ535">SUM(F536:F539)</f>
        <v>4</v>
      </c>
      <c r="G535" s="181">
        <f t="shared" si="82"/>
        <v>3</v>
      </c>
      <c r="H535" s="181">
        <f t="shared" si="82"/>
        <v>10</v>
      </c>
      <c r="I535" s="181">
        <f t="shared" si="82"/>
        <v>35</v>
      </c>
      <c r="J535" s="181">
        <f t="shared" si="82"/>
        <v>3</v>
      </c>
      <c r="K535" s="181">
        <f t="shared" si="82"/>
        <v>4</v>
      </c>
      <c r="L535" s="181">
        <f t="shared" si="82"/>
        <v>0</v>
      </c>
      <c r="M535" s="181">
        <f t="shared" si="82"/>
        <v>5</v>
      </c>
      <c r="N535" s="181">
        <f t="shared" si="82"/>
        <v>5</v>
      </c>
      <c r="O535" s="181">
        <f t="shared" si="82"/>
        <v>0</v>
      </c>
      <c r="P535" s="181">
        <f t="shared" si="82"/>
        <v>0</v>
      </c>
      <c r="Q535" s="181">
        <f t="shared" si="82"/>
        <v>0</v>
      </c>
      <c r="R535" s="181">
        <f t="shared" si="82"/>
        <v>0</v>
      </c>
      <c r="S535" s="181">
        <f t="shared" si="82"/>
        <v>0</v>
      </c>
      <c r="T535" s="181">
        <f t="shared" si="82"/>
        <v>0</v>
      </c>
      <c r="U535" s="181">
        <f t="shared" si="82"/>
        <v>0</v>
      </c>
      <c r="V535" s="181">
        <f t="shared" si="82"/>
        <v>0</v>
      </c>
      <c r="W535" s="181">
        <f t="shared" si="82"/>
        <v>0</v>
      </c>
      <c r="X535" s="181">
        <f t="shared" si="82"/>
        <v>0</v>
      </c>
      <c r="Y535" s="181">
        <f t="shared" si="82"/>
        <v>0</v>
      </c>
      <c r="Z535" s="181">
        <f t="shared" si="82"/>
        <v>0</v>
      </c>
      <c r="AA535" s="181">
        <f t="shared" si="82"/>
        <v>0</v>
      </c>
      <c r="AB535" s="181">
        <f t="shared" si="82"/>
        <v>0</v>
      </c>
      <c r="AC535" s="181">
        <f t="shared" si="82"/>
        <v>0</v>
      </c>
      <c r="AD535" s="181">
        <f t="shared" si="82"/>
        <v>0</v>
      </c>
      <c r="AE535" s="181">
        <f t="shared" si="82"/>
        <v>0</v>
      </c>
      <c r="AF535" s="181">
        <f t="shared" si="82"/>
        <v>0</v>
      </c>
      <c r="AG535" s="181">
        <f t="shared" si="82"/>
        <v>0</v>
      </c>
      <c r="AH535" s="181">
        <f t="shared" si="82"/>
        <v>0</v>
      </c>
      <c r="AI535" s="181">
        <f t="shared" si="82"/>
        <v>7</v>
      </c>
      <c r="AJ535" s="181">
        <f t="shared" si="82"/>
        <v>28</v>
      </c>
    </row>
    <row r="536" spans="1:36" ht="13.5" customHeight="1">
      <c r="A536" s="196" t="s">
        <v>512</v>
      </c>
      <c r="B536" s="289"/>
      <c r="C536" s="30" t="s">
        <v>531</v>
      </c>
      <c r="D536" s="31" t="s">
        <v>446</v>
      </c>
      <c r="E536" s="37" t="s">
        <v>532</v>
      </c>
      <c r="F536" s="14">
        <v>1</v>
      </c>
      <c r="G536" s="17">
        <v>3</v>
      </c>
      <c r="H536" s="17">
        <v>10</v>
      </c>
      <c r="I536" s="17">
        <v>20</v>
      </c>
      <c r="J536" s="17">
        <v>3</v>
      </c>
      <c r="K536" s="17">
        <v>4</v>
      </c>
      <c r="L536" s="17"/>
      <c r="M536" s="17">
        <v>5</v>
      </c>
      <c r="N536" s="17">
        <v>5</v>
      </c>
      <c r="O536" s="14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8"/>
      <c r="AA536" s="14"/>
      <c r="AB536" s="17"/>
      <c r="AC536" s="17"/>
      <c r="AD536" s="17"/>
      <c r="AE536" s="17"/>
      <c r="AF536" s="17"/>
      <c r="AG536" s="17"/>
      <c r="AH536" s="19"/>
      <c r="AI536" s="14">
        <v>4</v>
      </c>
      <c r="AJ536" s="215">
        <v>16</v>
      </c>
    </row>
    <row r="537" spans="1:36" ht="13.5" customHeight="1">
      <c r="A537" s="196" t="s">
        <v>512</v>
      </c>
      <c r="B537" s="289"/>
      <c r="C537" s="30" t="s">
        <v>563</v>
      </c>
      <c r="D537" s="31" t="s">
        <v>446</v>
      </c>
      <c r="E537" s="37" t="s">
        <v>532</v>
      </c>
      <c r="F537" s="14">
        <v>1</v>
      </c>
      <c r="G537" s="17"/>
      <c r="H537" s="17"/>
      <c r="I537" s="17">
        <v>5</v>
      </c>
      <c r="J537" s="17"/>
      <c r="K537" s="17"/>
      <c r="L537" s="17"/>
      <c r="M537" s="17"/>
      <c r="N537" s="17"/>
      <c r="O537" s="14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8"/>
      <c r="AA537" s="14"/>
      <c r="AB537" s="17"/>
      <c r="AC537" s="17"/>
      <c r="AD537" s="17"/>
      <c r="AE537" s="17"/>
      <c r="AF537" s="17"/>
      <c r="AG537" s="17"/>
      <c r="AH537" s="19"/>
      <c r="AI537" s="14">
        <v>1</v>
      </c>
      <c r="AJ537" s="215">
        <v>4</v>
      </c>
    </row>
    <row r="538" spans="1:36" ht="13.5" customHeight="1">
      <c r="A538" s="196" t="s">
        <v>512</v>
      </c>
      <c r="B538" s="289"/>
      <c r="C538" s="30" t="s">
        <v>564</v>
      </c>
      <c r="D538" s="31" t="s">
        <v>446</v>
      </c>
      <c r="E538" s="37" t="s">
        <v>532</v>
      </c>
      <c r="F538" s="14">
        <v>1</v>
      </c>
      <c r="G538" s="17"/>
      <c r="H538" s="17"/>
      <c r="I538" s="17">
        <v>5</v>
      </c>
      <c r="J538" s="17"/>
      <c r="K538" s="17"/>
      <c r="L538" s="17"/>
      <c r="M538" s="17"/>
      <c r="N538" s="17"/>
      <c r="O538" s="14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8"/>
      <c r="AA538" s="14"/>
      <c r="AB538" s="17"/>
      <c r="AC538" s="17"/>
      <c r="AD538" s="17"/>
      <c r="AE538" s="17"/>
      <c r="AF538" s="17"/>
      <c r="AG538" s="17"/>
      <c r="AH538" s="19"/>
      <c r="AI538" s="14">
        <v>1</v>
      </c>
      <c r="AJ538" s="215">
        <v>4</v>
      </c>
    </row>
    <row r="539" spans="1:36" ht="12" customHeight="1">
      <c r="A539" s="196" t="s">
        <v>512</v>
      </c>
      <c r="B539" s="289"/>
      <c r="C539" s="40" t="s">
        <v>533</v>
      </c>
      <c r="D539" s="31" t="s">
        <v>446</v>
      </c>
      <c r="E539" s="37" t="s">
        <v>532</v>
      </c>
      <c r="F539" s="14">
        <v>1</v>
      </c>
      <c r="G539" s="17"/>
      <c r="H539" s="17"/>
      <c r="I539" s="17">
        <v>5</v>
      </c>
      <c r="J539" s="17"/>
      <c r="K539" s="17"/>
      <c r="L539" s="17"/>
      <c r="M539" s="17"/>
      <c r="N539" s="17"/>
      <c r="O539" s="14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8"/>
      <c r="AA539" s="14"/>
      <c r="AB539" s="17"/>
      <c r="AC539" s="17"/>
      <c r="AD539" s="17"/>
      <c r="AE539" s="17"/>
      <c r="AF539" s="17"/>
      <c r="AG539" s="17"/>
      <c r="AH539" s="19"/>
      <c r="AI539" s="14">
        <v>1</v>
      </c>
      <c r="AJ539" s="209">
        <v>4</v>
      </c>
    </row>
    <row r="540" spans="1:36" ht="12.75">
      <c r="A540" s="196" t="s">
        <v>512</v>
      </c>
      <c r="B540" s="321"/>
      <c r="C540" s="187" t="s">
        <v>260</v>
      </c>
      <c r="D540" s="31"/>
      <c r="E540" s="37">
        <v>3</v>
      </c>
      <c r="F540" s="14"/>
      <c r="G540" s="17"/>
      <c r="H540" s="17"/>
      <c r="I540" s="17"/>
      <c r="J540" s="17"/>
      <c r="K540" s="17"/>
      <c r="L540" s="17"/>
      <c r="M540" s="17"/>
      <c r="N540" s="17"/>
      <c r="O540" s="14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8"/>
      <c r="AA540" s="14"/>
      <c r="AB540" s="17"/>
      <c r="AC540" s="17"/>
      <c r="AD540" s="17"/>
      <c r="AE540" s="17"/>
      <c r="AF540" s="17"/>
      <c r="AG540" s="17"/>
      <c r="AH540" s="19"/>
      <c r="AI540" s="209"/>
      <c r="AJ540" s="209"/>
    </row>
    <row r="541" spans="1:36" ht="63.75">
      <c r="A541" s="196" t="s">
        <v>512</v>
      </c>
      <c r="B541" s="289"/>
      <c r="C541" s="292" t="s">
        <v>534</v>
      </c>
      <c r="D541" s="31" t="s">
        <v>446</v>
      </c>
      <c r="E541" s="53" t="s">
        <v>535</v>
      </c>
      <c r="F541" s="54"/>
      <c r="G541" s="190"/>
      <c r="H541" s="190"/>
      <c r="I541" s="190"/>
      <c r="J541" s="190"/>
      <c r="K541" s="190"/>
      <c r="L541" s="190"/>
      <c r="M541" s="190"/>
      <c r="N541" s="190"/>
      <c r="O541" s="54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221"/>
      <c r="AA541" s="54"/>
      <c r="AB541" s="190"/>
      <c r="AC541" s="190"/>
      <c r="AD541" s="190"/>
      <c r="AE541" s="190"/>
      <c r="AF541" s="190"/>
      <c r="AG541" s="190"/>
      <c r="AH541" s="281"/>
      <c r="AI541" s="54">
        <v>24</v>
      </c>
      <c r="AJ541" s="191">
        <v>16</v>
      </c>
    </row>
    <row r="542" spans="1:36" ht="63.75">
      <c r="A542" s="196" t="s">
        <v>512</v>
      </c>
      <c r="B542" s="289"/>
      <c r="C542" s="292" t="s">
        <v>536</v>
      </c>
      <c r="D542" s="31" t="s">
        <v>446</v>
      </c>
      <c r="E542" s="53" t="s">
        <v>535</v>
      </c>
      <c r="F542" s="54"/>
      <c r="G542" s="190"/>
      <c r="H542" s="190"/>
      <c r="I542" s="190"/>
      <c r="J542" s="190"/>
      <c r="K542" s="190"/>
      <c r="L542" s="190"/>
      <c r="M542" s="190"/>
      <c r="N542" s="190"/>
      <c r="O542" s="54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221"/>
      <c r="AA542" s="54"/>
      <c r="AB542" s="190"/>
      <c r="AC542" s="190"/>
      <c r="AD542" s="190"/>
      <c r="AE542" s="190"/>
      <c r="AF542" s="190"/>
      <c r="AG542" s="190"/>
      <c r="AH542" s="281"/>
      <c r="AI542" s="54">
        <v>24</v>
      </c>
      <c r="AJ542" s="191">
        <v>16</v>
      </c>
    </row>
    <row r="543" spans="1:36" ht="63.75">
      <c r="A543" s="196" t="s">
        <v>512</v>
      </c>
      <c r="B543" s="289"/>
      <c r="C543" s="293" t="s">
        <v>537</v>
      </c>
      <c r="D543" s="31" t="s">
        <v>446</v>
      </c>
      <c r="E543" s="53" t="s">
        <v>535</v>
      </c>
      <c r="F543" s="54"/>
      <c r="G543" s="190"/>
      <c r="H543" s="190"/>
      <c r="I543" s="190"/>
      <c r="J543" s="190"/>
      <c r="K543" s="190"/>
      <c r="L543" s="190"/>
      <c r="M543" s="190"/>
      <c r="N543" s="190"/>
      <c r="O543" s="54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221"/>
      <c r="AA543" s="54"/>
      <c r="AB543" s="190"/>
      <c r="AC543" s="190"/>
      <c r="AD543" s="190"/>
      <c r="AE543" s="190"/>
      <c r="AF543" s="190"/>
      <c r="AG543" s="190"/>
      <c r="AH543" s="281"/>
      <c r="AI543" s="54">
        <v>24</v>
      </c>
      <c r="AJ543" s="191">
        <v>16</v>
      </c>
    </row>
    <row r="544" spans="1:36" ht="12.75">
      <c r="A544" s="196" t="s">
        <v>512</v>
      </c>
      <c r="B544" s="289"/>
      <c r="C544" s="192" t="s">
        <v>565</v>
      </c>
      <c r="D544" s="22"/>
      <c r="E544" s="53">
        <v>10</v>
      </c>
      <c r="F544" s="54"/>
      <c r="G544" s="190"/>
      <c r="H544" s="190"/>
      <c r="I544" s="190"/>
      <c r="J544" s="190"/>
      <c r="K544" s="190"/>
      <c r="L544" s="190"/>
      <c r="M544" s="190"/>
      <c r="N544" s="190"/>
      <c r="O544" s="54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221"/>
      <c r="AA544" s="54"/>
      <c r="AB544" s="190"/>
      <c r="AC544" s="190"/>
      <c r="AD544" s="190"/>
      <c r="AE544" s="190"/>
      <c r="AF544" s="190"/>
      <c r="AG544" s="190"/>
      <c r="AH544" s="281"/>
      <c r="AI544" s="294"/>
      <c r="AJ544" s="191">
        <v>40</v>
      </c>
    </row>
    <row r="545" spans="1:36" ht="31.5" customHeight="1">
      <c r="A545" s="196" t="s">
        <v>512</v>
      </c>
      <c r="B545" s="289"/>
      <c r="C545" s="192" t="s">
        <v>349</v>
      </c>
      <c r="D545" s="22"/>
      <c r="E545" s="53">
        <v>10</v>
      </c>
      <c r="F545" s="54"/>
      <c r="G545" s="190"/>
      <c r="H545" s="190"/>
      <c r="I545" s="190"/>
      <c r="J545" s="190"/>
      <c r="K545" s="190"/>
      <c r="L545" s="190"/>
      <c r="M545" s="190"/>
      <c r="N545" s="190"/>
      <c r="O545" s="54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221"/>
      <c r="AA545" s="54"/>
      <c r="AB545" s="190"/>
      <c r="AC545" s="190"/>
      <c r="AD545" s="190"/>
      <c r="AE545" s="190"/>
      <c r="AF545" s="190"/>
      <c r="AG545" s="190"/>
      <c r="AH545" s="191"/>
      <c r="AI545" s="54"/>
      <c r="AJ545" s="191">
        <v>40</v>
      </c>
    </row>
    <row r="546" spans="1:36" ht="22.5" customHeight="1" thickBot="1">
      <c r="A546" s="228"/>
      <c r="B546" s="329"/>
      <c r="C546" s="285" t="s">
        <v>263</v>
      </c>
      <c r="D546" s="286"/>
      <c r="E546" s="286"/>
      <c r="F546" s="286">
        <f aca="true" t="shared" si="83" ref="F546:AJ546">F508+F524+F540+F544+F545</f>
        <v>51</v>
      </c>
      <c r="G546" s="286">
        <f t="shared" si="83"/>
        <v>20</v>
      </c>
      <c r="H546" s="286">
        <f t="shared" si="83"/>
        <v>80</v>
      </c>
      <c r="I546" s="286">
        <f t="shared" si="83"/>
        <v>35</v>
      </c>
      <c r="J546" s="286">
        <f t="shared" si="83"/>
        <v>3</v>
      </c>
      <c r="K546" s="286">
        <f t="shared" si="83"/>
        <v>4</v>
      </c>
      <c r="L546" s="286">
        <f t="shared" si="83"/>
        <v>11</v>
      </c>
      <c r="M546" s="286">
        <f t="shared" si="83"/>
        <v>5</v>
      </c>
      <c r="N546" s="286">
        <f t="shared" si="83"/>
        <v>11</v>
      </c>
      <c r="O546" s="286">
        <f t="shared" si="83"/>
        <v>23</v>
      </c>
      <c r="P546" s="286">
        <f t="shared" si="83"/>
        <v>6</v>
      </c>
      <c r="Q546" s="286">
        <f t="shared" si="83"/>
        <v>13</v>
      </c>
      <c r="R546" s="286">
        <f t="shared" si="83"/>
        <v>2</v>
      </c>
      <c r="S546" s="286">
        <f t="shared" si="83"/>
        <v>4</v>
      </c>
      <c r="T546" s="286">
        <f t="shared" si="83"/>
        <v>0</v>
      </c>
      <c r="U546" s="286">
        <f t="shared" si="83"/>
        <v>0</v>
      </c>
      <c r="V546" s="286">
        <f t="shared" si="83"/>
        <v>0</v>
      </c>
      <c r="W546" s="286">
        <f t="shared" si="83"/>
        <v>0</v>
      </c>
      <c r="X546" s="286">
        <f t="shared" si="83"/>
        <v>4</v>
      </c>
      <c r="Y546" s="286">
        <f t="shared" si="83"/>
        <v>6</v>
      </c>
      <c r="Z546" s="286">
        <f t="shared" si="83"/>
        <v>0</v>
      </c>
      <c r="AA546" s="286">
        <f t="shared" si="83"/>
        <v>75</v>
      </c>
      <c r="AB546" s="286">
        <f t="shared" si="83"/>
        <v>12</v>
      </c>
      <c r="AC546" s="286">
        <f t="shared" si="83"/>
        <v>12</v>
      </c>
      <c r="AD546" s="286">
        <f t="shared" si="83"/>
        <v>150</v>
      </c>
      <c r="AE546" s="286">
        <f t="shared" si="83"/>
        <v>15</v>
      </c>
      <c r="AF546" s="286">
        <f t="shared" si="83"/>
        <v>15</v>
      </c>
      <c r="AG546" s="286">
        <f t="shared" si="83"/>
        <v>28</v>
      </c>
      <c r="AH546" s="286">
        <f t="shared" si="83"/>
        <v>15</v>
      </c>
      <c r="AI546" s="286">
        <f t="shared" si="83"/>
        <v>96</v>
      </c>
      <c r="AJ546" s="286">
        <f t="shared" si="83"/>
        <v>418</v>
      </c>
    </row>
    <row r="547" spans="1:36" ht="22.5" customHeight="1">
      <c r="A547" s="73"/>
      <c r="B547" s="330"/>
      <c r="C547" s="295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</row>
    <row r="548" spans="1:36" s="178" customFormat="1" ht="12.75">
      <c r="A548" s="177" t="s">
        <v>538</v>
      </c>
      <c r="B548" s="320"/>
      <c r="C548" s="176" t="s">
        <v>265</v>
      </c>
      <c r="D548" s="177">
        <f aca="true" t="shared" si="84" ref="D548:AJ548">D549+D557+D565+D571+D573+D575</f>
        <v>0</v>
      </c>
      <c r="E548" s="177">
        <f t="shared" si="84"/>
        <v>19</v>
      </c>
      <c r="F548" s="177">
        <f t="shared" si="84"/>
        <v>17</v>
      </c>
      <c r="G548" s="177">
        <f t="shared" si="84"/>
        <v>9</v>
      </c>
      <c r="H548" s="177">
        <f t="shared" si="84"/>
        <v>60</v>
      </c>
      <c r="I548" s="177">
        <f t="shared" si="84"/>
        <v>0</v>
      </c>
      <c r="J548" s="177">
        <f t="shared" si="84"/>
        <v>0</v>
      </c>
      <c r="K548" s="177">
        <f t="shared" si="84"/>
        <v>0</v>
      </c>
      <c r="L548" s="177">
        <f t="shared" si="84"/>
        <v>0</v>
      </c>
      <c r="M548" s="177">
        <f t="shared" si="84"/>
        <v>0</v>
      </c>
      <c r="N548" s="177">
        <f t="shared" si="84"/>
        <v>0</v>
      </c>
      <c r="O548" s="177">
        <f t="shared" si="84"/>
        <v>5</v>
      </c>
      <c r="P548" s="177">
        <f t="shared" si="84"/>
        <v>0</v>
      </c>
      <c r="Q548" s="177">
        <f t="shared" si="84"/>
        <v>13</v>
      </c>
      <c r="R548" s="177">
        <f t="shared" si="84"/>
        <v>0</v>
      </c>
      <c r="S548" s="177">
        <f t="shared" si="84"/>
        <v>5</v>
      </c>
      <c r="T548" s="177">
        <f t="shared" si="84"/>
        <v>10</v>
      </c>
      <c r="U548" s="177">
        <f t="shared" si="84"/>
        <v>2</v>
      </c>
      <c r="V548" s="177">
        <f t="shared" si="84"/>
        <v>0</v>
      </c>
      <c r="W548" s="177">
        <f t="shared" si="84"/>
        <v>1</v>
      </c>
      <c r="X548" s="177">
        <f t="shared" si="84"/>
        <v>5</v>
      </c>
      <c r="Y548" s="177">
        <f t="shared" si="84"/>
        <v>0</v>
      </c>
      <c r="Z548" s="177">
        <f t="shared" si="84"/>
        <v>0</v>
      </c>
      <c r="AA548" s="177">
        <f t="shared" si="84"/>
        <v>0</v>
      </c>
      <c r="AB548" s="177">
        <f t="shared" si="84"/>
        <v>0</v>
      </c>
      <c r="AC548" s="177">
        <f t="shared" si="84"/>
        <v>17</v>
      </c>
      <c r="AD548" s="177">
        <f t="shared" si="84"/>
        <v>0</v>
      </c>
      <c r="AE548" s="177">
        <f t="shared" si="84"/>
        <v>0</v>
      </c>
      <c r="AF548" s="177">
        <f t="shared" si="84"/>
        <v>58</v>
      </c>
      <c r="AG548" s="177">
        <f t="shared" si="84"/>
        <v>0</v>
      </c>
      <c r="AH548" s="177">
        <f t="shared" si="84"/>
        <v>0</v>
      </c>
      <c r="AI548" s="177">
        <f t="shared" si="84"/>
        <v>0</v>
      </c>
      <c r="AJ548" s="177">
        <f t="shared" si="84"/>
        <v>0</v>
      </c>
    </row>
    <row r="549" spans="1:36" ht="12.75">
      <c r="A549" s="15" t="s">
        <v>538</v>
      </c>
      <c r="B549" s="77"/>
      <c r="C549" s="180" t="s">
        <v>197</v>
      </c>
      <c r="D549" s="181">
        <f>SUM(D550:D556)</f>
        <v>0</v>
      </c>
      <c r="E549" s="181">
        <v>6</v>
      </c>
      <c r="F549" s="181">
        <f aca="true" t="shared" si="85" ref="F549:AJ549">SUM(F550:F556)</f>
        <v>7</v>
      </c>
      <c r="G549" s="181">
        <f t="shared" si="85"/>
        <v>0</v>
      </c>
      <c r="H549" s="181">
        <f t="shared" si="85"/>
        <v>10</v>
      </c>
      <c r="I549" s="181">
        <f t="shared" si="85"/>
        <v>0</v>
      </c>
      <c r="J549" s="181">
        <f t="shared" si="85"/>
        <v>0</v>
      </c>
      <c r="K549" s="181">
        <f t="shared" si="85"/>
        <v>0</v>
      </c>
      <c r="L549" s="181">
        <f t="shared" si="85"/>
        <v>0</v>
      </c>
      <c r="M549" s="181">
        <f t="shared" si="85"/>
        <v>0</v>
      </c>
      <c r="N549" s="181">
        <f t="shared" si="85"/>
        <v>0</v>
      </c>
      <c r="O549" s="181">
        <f t="shared" si="85"/>
        <v>0</v>
      </c>
      <c r="P549" s="181">
        <f t="shared" si="85"/>
        <v>0</v>
      </c>
      <c r="Q549" s="181">
        <f t="shared" si="85"/>
        <v>0</v>
      </c>
      <c r="R549" s="181">
        <f t="shared" si="85"/>
        <v>0</v>
      </c>
      <c r="S549" s="181">
        <f t="shared" si="85"/>
        <v>0</v>
      </c>
      <c r="T549" s="181">
        <f t="shared" si="85"/>
        <v>0</v>
      </c>
      <c r="U549" s="181">
        <f t="shared" si="85"/>
        <v>0</v>
      </c>
      <c r="V549" s="181">
        <f t="shared" si="85"/>
        <v>0</v>
      </c>
      <c r="W549" s="181">
        <f t="shared" si="85"/>
        <v>1</v>
      </c>
      <c r="X549" s="181">
        <f t="shared" si="85"/>
        <v>5</v>
      </c>
      <c r="Y549" s="181">
        <f t="shared" si="85"/>
        <v>0</v>
      </c>
      <c r="Z549" s="181">
        <f t="shared" si="85"/>
        <v>0</v>
      </c>
      <c r="AA549" s="181">
        <f t="shared" si="85"/>
        <v>0</v>
      </c>
      <c r="AB549" s="181">
        <f t="shared" si="85"/>
        <v>0</v>
      </c>
      <c r="AC549" s="181">
        <f t="shared" si="85"/>
        <v>0</v>
      </c>
      <c r="AD549" s="181">
        <f t="shared" si="85"/>
        <v>0</v>
      </c>
      <c r="AE549" s="181">
        <f t="shared" si="85"/>
        <v>0</v>
      </c>
      <c r="AF549" s="181">
        <f t="shared" si="85"/>
        <v>6</v>
      </c>
      <c r="AG549" s="181">
        <f t="shared" si="85"/>
        <v>0</v>
      </c>
      <c r="AH549" s="181">
        <f t="shared" si="85"/>
        <v>0</v>
      </c>
      <c r="AI549" s="181">
        <f t="shared" si="85"/>
        <v>0</v>
      </c>
      <c r="AJ549" s="181">
        <f t="shared" si="85"/>
        <v>0</v>
      </c>
    </row>
    <row r="550" spans="1:36" ht="12.75">
      <c r="A550" s="15" t="s">
        <v>538</v>
      </c>
      <c r="B550" s="77"/>
      <c r="C550" s="296" t="s">
        <v>539</v>
      </c>
      <c r="D550" s="77"/>
      <c r="E550" s="16" t="s">
        <v>540</v>
      </c>
      <c r="F550" s="14">
        <v>1</v>
      </c>
      <c r="G550" s="17"/>
      <c r="H550" s="17">
        <v>10</v>
      </c>
      <c r="I550" s="17"/>
      <c r="J550" s="17"/>
      <c r="K550" s="17"/>
      <c r="L550" s="17"/>
      <c r="M550" s="17"/>
      <c r="N550" s="17"/>
      <c r="O550" s="14"/>
      <c r="P550" s="17"/>
      <c r="Q550" s="17"/>
      <c r="R550" s="17"/>
      <c r="S550" s="17"/>
      <c r="T550" s="17"/>
      <c r="U550" s="17"/>
      <c r="V550" s="17"/>
      <c r="W550" s="17">
        <v>1</v>
      </c>
      <c r="X550" s="17"/>
      <c r="Y550" s="17"/>
      <c r="Z550" s="17"/>
      <c r="AA550" s="17"/>
      <c r="AB550" s="17"/>
      <c r="AC550" s="14"/>
      <c r="AD550" s="17"/>
      <c r="AE550" s="17"/>
      <c r="AF550" s="17">
        <v>1</v>
      </c>
      <c r="AG550" s="17"/>
      <c r="AH550" s="17"/>
      <c r="AI550" s="17"/>
      <c r="AJ550" s="19"/>
    </row>
    <row r="551" spans="1:36" ht="12.75">
      <c r="A551" s="15" t="s">
        <v>538</v>
      </c>
      <c r="B551" s="77"/>
      <c r="C551" s="297" t="s">
        <v>541</v>
      </c>
      <c r="D551" s="77"/>
      <c r="E551" s="16" t="s">
        <v>540</v>
      </c>
      <c r="F551" s="14">
        <v>1</v>
      </c>
      <c r="G551" s="17"/>
      <c r="H551" s="17"/>
      <c r="I551" s="17"/>
      <c r="J551" s="17"/>
      <c r="K551" s="17"/>
      <c r="L551" s="17"/>
      <c r="M551" s="17"/>
      <c r="N551" s="17"/>
      <c r="O551" s="14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4"/>
      <c r="AD551" s="17"/>
      <c r="AE551" s="17"/>
      <c r="AF551" s="17"/>
      <c r="AG551" s="17"/>
      <c r="AH551" s="17"/>
      <c r="AI551" s="17"/>
      <c r="AJ551" s="19"/>
    </row>
    <row r="552" spans="1:36" ht="12.75">
      <c r="A552" s="15" t="s">
        <v>538</v>
      </c>
      <c r="B552" s="77"/>
      <c r="C552" s="296" t="s">
        <v>542</v>
      </c>
      <c r="D552" s="77"/>
      <c r="E552" s="16" t="s">
        <v>540</v>
      </c>
      <c r="F552" s="14">
        <v>1</v>
      </c>
      <c r="G552" s="17"/>
      <c r="H552" s="17"/>
      <c r="I552" s="17"/>
      <c r="J552" s="17"/>
      <c r="K552" s="17"/>
      <c r="L552" s="17"/>
      <c r="M552" s="17"/>
      <c r="N552" s="17"/>
      <c r="O552" s="14"/>
      <c r="P552" s="17"/>
      <c r="Q552" s="17"/>
      <c r="R552" s="17"/>
      <c r="S552" s="17"/>
      <c r="T552" s="17"/>
      <c r="U552" s="17"/>
      <c r="V552" s="17"/>
      <c r="W552" s="17"/>
      <c r="X552" s="17">
        <v>1</v>
      </c>
      <c r="Y552" s="17"/>
      <c r="Z552" s="17"/>
      <c r="AA552" s="17"/>
      <c r="AB552" s="17"/>
      <c r="AC552" s="14"/>
      <c r="AD552" s="17"/>
      <c r="AE552" s="17"/>
      <c r="AF552" s="17">
        <v>1</v>
      </c>
      <c r="AG552" s="17"/>
      <c r="AH552" s="17"/>
      <c r="AI552" s="17"/>
      <c r="AJ552" s="19"/>
    </row>
    <row r="553" spans="1:36" ht="12.75">
      <c r="A553" s="15" t="s">
        <v>538</v>
      </c>
      <c r="B553" s="77"/>
      <c r="C553" s="297" t="s">
        <v>543</v>
      </c>
      <c r="D553" s="77"/>
      <c r="E553" s="16" t="s">
        <v>540</v>
      </c>
      <c r="F553" s="14">
        <v>1</v>
      </c>
      <c r="G553" s="17"/>
      <c r="H553" s="17"/>
      <c r="I553" s="17"/>
      <c r="J553" s="17"/>
      <c r="K553" s="17"/>
      <c r="L553" s="17"/>
      <c r="M553" s="17"/>
      <c r="N553" s="17"/>
      <c r="O553" s="14"/>
      <c r="P553" s="17"/>
      <c r="Q553" s="17"/>
      <c r="R553" s="17"/>
      <c r="S553" s="17"/>
      <c r="T553" s="17"/>
      <c r="U553" s="17"/>
      <c r="V553" s="17"/>
      <c r="W553" s="17"/>
      <c r="X553" s="17">
        <v>1</v>
      </c>
      <c r="Y553" s="17"/>
      <c r="Z553" s="17"/>
      <c r="AA553" s="17"/>
      <c r="AB553" s="17"/>
      <c r="AC553" s="14"/>
      <c r="AD553" s="17"/>
      <c r="AE553" s="17"/>
      <c r="AF553" s="17">
        <v>1</v>
      </c>
      <c r="AG553" s="17"/>
      <c r="AH553" s="17"/>
      <c r="AI553" s="17"/>
      <c r="AJ553" s="19"/>
    </row>
    <row r="554" spans="1:36" ht="12.75">
      <c r="A554" s="15" t="s">
        <v>538</v>
      </c>
      <c r="B554" s="77"/>
      <c r="C554" s="297" t="s">
        <v>544</v>
      </c>
      <c r="D554" s="77"/>
      <c r="E554" s="16" t="s">
        <v>540</v>
      </c>
      <c r="F554" s="14">
        <v>1</v>
      </c>
      <c r="G554" s="17"/>
      <c r="H554" s="17"/>
      <c r="I554" s="17"/>
      <c r="J554" s="17"/>
      <c r="K554" s="17"/>
      <c r="L554" s="17"/>
      <c r="M554" s="17"/>
      <c r="N554" s="17"/>
      <c r="O554" s="14"/>
      <c r="P554" s="17"/>
      <c r="Q554" s="17"/>
      <c r="R554" s="17"/>
      <c r="S554" s="17"/>
      <c r="T554" s="17"/>
      <c r="U554" s="17"/>
      <c r="V554" s="17"/>
      <c r="W554" s="17"/>
      <c r="X554" s="17">
        <v>1</v>
      </c>
      <c r="Y554" s="17"/>
      <c r="Z554" s="17"/>
      <c r="AA554" s="17"/>
      <c r="AB554" s="17"/>
      <c r="AC554" s="14"/>
      <c r="AD554" s="17"/>
      <c r="AE554" s="17"/>
      <c r="AF554" s="17">
        <v>1</v>
      </c>
      <c r="AG554" s="17"/>
      <c r="AH554" s="17"/>
      <c r="AI554" s="17"/>
      <c r="AJ554" s="19"/>
    </row>
    <row r="555" spans="1:36" ht="12.75">
      <c r="A555" s="15" t="s">
        <v>538</v>
      </c>
      <c r="B555" s="77"/>
      <c r="C555" s="297" t="s">
        <v>545</v>
      </c>
      <c r="D555" s="77"/>
      <c r="E555" s="16" t="s">
        <v>540</v>
      </c>
      <c r="F555" s="14">
        <v>1</v>
      </c>
      <c r="G555" s="17"/>
      <c r="H555" s="17"/>
      <c r="I555" s="17"/>
      <c r="J555" s="17"/>
      <c r="K555" s="17"/>
      <c r="L555" s="17"/>
      <c r="M555" s="17"/>
      <c r="N555" s="17"/>
      <c r="O555" s="14"/>
      <c r="P555" s="17"/>
      <c r="Q555" s="17"/>
      <c r="R555" s="17"/>
      <c r="S555" s="17"/>
      <c r="T555" s="17"/>
      <c r="U555" s="17"/>
      <c r="V555" s="17"/>
      <c r="W555" s="17"/>
      <c r="X555" s="17">
        <v>1</v>
      </c>
      <c r="Y555" s="17"/>
      <c r="Z555" s="17"/>
      <c r="AA555" s="17"/>
      <c r="AB555" s="17"/>
      <c r="AC555" s="14"/>
      <c r="AD555" s="17"/>
      <c r="AE555" s="17"/>
      <c r="AF555" s="17">
        <v>1</v>
      </c>
      <c r="AG555" s="17"/>
      <c r="AH555" s="17"/>
      <c r="AI555" s="17"/>
      <c r="AJ555" s="19"/>
    </row>
    <row r="556" spans="1:36" ht="12.75">
      <c r="A556" s="15" t="s">
        <v>538</v>
      </c>
      <c r="B556" s="77"/>
      <c r="C556" s="297" t="s">
        <v>546</v>
      </c>
      <c r="D556" s="77"/>
      <c r="E556" s="16" t="s">
        <v>540</v>
      </c>
      <c r="F556" s="14">
        <v>1</v>
      </c>
      <c r="G556" s="17"/>
      <c r="H556" s="17"/>
      <c r="I556" s="17"/>
      <c r="J556" s="17"/>
      <c r="K556" s="17"/>
      <c r="L556" s="17"/>
      <c r="M556" s="17"/>
      <c r="N556" s="17"/>
      <c r="O556" s="14"/>
      <c r="P556" s="17"/>
      <c r="Q556" s="17"/>
      <c r="R556" s="17"/>
      <c r="S556" s="17"/>
      <c r="T556" s="17"/>
      <c r="U556" s="17"/>
      <c r="V556" s="17"/>
      <c r="W556" s="17"/>
      <c r="X556" s="17">
        <v>1</v>
      </c>
      <c r="Y556" s="17"/>
      <c r="Z556" s="17"/>
      <c r="AA556" s="17"/>
      <c r="AB556" s="17"/>
      <c r="AC556" s="14"/>
      <c r="AD556" s="17"/>
      <c r="AE556" s="17"/>
      <c r="AF556" s="17">
        <v>1</v>
      </c>
      <c r="AG556" s="17"/>
      <c r="AH556" s="17"/>
      <c r="AI556" s="17"/>
      <c r="AJ556" s="19"/>
    </row>
    <row r="557" spans="1:36" ht="12.75">
      <c r="A557" s="15" t="s">
        <v>538</v>
      </c>
      <c r="B557" s="77"/>
      <c r="C557" s="180" t="s">
        <v>57</v>
      </c>
      <c r="D557" s="298">
        <f>SUM(D558:D564)</f>
        <v>0</v>
      </c>
      <c r="E557" s="181">
        <v>7</v>
      </c>
      <c r="F557" s="181">
        <f aca="true" t="shared" si="86" ref="F557:AJ557">SUM(F558:F564)</f>
        <v>5</v>
      </c>
      <c r="G557" s="181">
        <f t="shared" si="86"/>
        <v>0</v>
      </c>
      <c r="H557" s="181">
        <f t="shared" si="86"/>
        <v>0</v>
      </c>
      <c r="I557" s="181">
        <f t="shared" si="86"/>
        <v>0</v>
      </c>
      <c r="J557" s="181">
        <f t="shared" si="86"/>
        <v>0</v>
      </c>
      <c r="K557" s="181">
        <f t="shared" si="86"/>
        <v>0</v>
      </c>
      <c r="L557" s="181">
        <f t="shared" si="86"/>
        <v>0</v>
      </c>
      <c r="M557" s="181">
        <f t="shared" si="86"/>
        <v>0</v>
      </c>
      <c r="N557" s="181">
        <f t="shared" si="86"/>
        <v>0</v>
      </c>
      <c r="O557" s="181">
        <f t="shared" si="86"/>
        <v>5</v>
      </c>
      <c r="P557" s="181">
        <f t="shared" si="86"/>
        <v>0</v>
      </c>
      <c r="Q557" s="181">
        <f t="shared" si="86"/>
        <v>0</v>
      </c>
      <c r="R557" s="181">
        <f t="shared" si="86"/>
        <v>0</v>
      </c>
      <c r="S557" s="181">
        <f t="shared" si="86"/>
        <v>0</v>
      </c>
      <c r="T557" s="181">
        <f t="shared" si="86"/>
        <v>0</v>
      </c>
      <c r="U557" s="181">
        <f t="shared" si="86"/>
        <v>2</v>
      </c>
      <c r="V557" s="181">
        <f t="shared" si="86"/>
        <v>0</v>
      </c>
      <c r="W557" s="181">
        <f t="shared" si="86"/>
        <v>0</v>
      </c>
      <c r="X557" s="181">
        <f t="shared" si="86"/>
        <v>0</v>
      </c>
      <c r="Y557" s="181">
        <f t="shared" si="86"/>
        <v>0</v>
      </c>
      <c r="Z557" s="181">
        <f t="shared" si="86"/>
        <v>0</v>
      </c>
      <c r="AA557" s="181">
        <f t="shared" si="86"/>
        <v>0</v>
      </c>
      <c r="AB557" s="181">
        <f t="shared" si="86"/>
        <v>0</v>
      </c>
      <c r="AC557" s="181">
        <f t="shared" si="86"/>
        <v>0</v>
      </c>
      <c r="AD557" s="181">
        <f t="shared" si="86"/>
        <v>0</v>
      </c>
      <c r="AE557" s="181">
        <f t="shared" si="86"/>
        <v>0</v>
      </c>
      <c r="AF557" s="181">
        <f t="shared" si="86"/>
        <v>0</v>
      </c>
      <c r="AG557" s="181">
        <f t="shared" si="86"/>
        <v>0</v>
      </c>
      <c r="AH557" s="181">
        <f t="shared" si="86"/>
        <v>0</v>
      </c>
      <c r="AI557" s="181">
        <f t="shared" si="86"/>
        <v>0</v>
      </c>
      <c r="AJ557" s="181">
        <f t="shared" si="86"/>
        <v>0</v>
      </c>
    </row>
    <row r="558" spans="1:36" ht="12.75">
      <c r="A558" s="15" t="s">
        <v>538</v>
      </c>
      <c r="B558" s="77"/>
      <c r="C558" s="297" t="s">
        <v>547</v>
      </c>
      <c r="D558" s="77"/>
      <c r="E558" s="16" t="s">
        <v>540</v>
      </c>
      <c r="F558" s="14"/>
      <c r="G558" s="17"/>
      <c r="H558" s="17"/>
      <c r="I558" s="17"/>
      <c r="J558" s="17"/>
      <c r="K558" s="17"/>
      <c r="L558" s="17"/>
      <c r="M558" s="17"/>
      <c r="N558" s="17"/>
      <c r="O558" s="14"/>
      <c r="P558" s="17"/>
      <c r="Q558" s="17"/>
      <c r="R558" s="17"/>
      <c r="S558" s="17"/>
      <c r="T558" s="17"/>
      <c r="U558" s="17">
        <v>1</v>
      </c>
      <c r="V558" s="17"/>
      <c r="W558" s="17"/>
      <c r="X558" s="17"/>
      <c r="Y558" s="17"/>
      <c r="Z558" s="17"/>
      <c r="AA558" s="17"/>
      <c r="AB558" s="17"/>
      <c r="AC558" s="14"/>
      <c r="AD558" s="17"/>
      <c r="AE558" s="17"/>
      <c r="AF558" s="17"/>
      <c r="AG558" s="17"/>
      <c r="AH558" s="17"/>
      <c r="AI558" s="17"/>
      <c r="AJ558" s="19"/>
    </row>
    <row r="559" spans="1:36" ht="12.75">
      <c r="A559" s="15" t="s">
        <v>538</v>
      </c>
      <c r="B559" s="77"/>
      <c r="C559" s="297" t="s">
        <v>548</v>
      </c>
      <c r="D559" s="77"/>
      <c r="E559" s="16" t="s">
        <v>540</v>
      </c>
      <c r="F559" s="14"/>
      <c r="G559" s="17"/>
      <c r="H559" s="17"/>
      <c r="I559" s="17"/>
      <c r="J559" s="17"/>
      <c r="K559" s="17"/>
      <c r="L559" s="17"/>
      <c r="M559" s="17"/>
      <c r="N559" s="17"/>
      <c r="O559" s="14"/>
      <c r="P559" s="17"/>
      <c r="Q559" s="17"/>
      <c r="R559" s="17"/>
      <c r="S559" s="17"/>
      <c r="T559" s="17"/>
      <c r="U559" s="17">
        <v>1</v>
      </c>
      <c r="V559" s="17"/>
      <c r="W559" s="17"/>
      <c r="X559" s="17"/>
      <c r="Y559" s="17"/>
      <c r="Z559" s="17"/>
      <c r="AA559" s="17"/>
      <c r="AB559" s="17"/>
      <c r="AC559" s="14"/>
      <c r="AD559" s="17"/>
      <c r="AE559" s="17"/>
      <c r="AF559" s="17"/>
      <c r="AG559" s="17"/>
      <c r="AH559" s="17"/>
      <c r="AI559" s="17"/>
      <c r="AJ559" s="19"/>
    </row>
    <row r="560" spans="1:36" ht="12.75">
      <c r="A560" s="15" t="s">
        <v>538</v>
      </c>
      <c r="B560" s="77"/>
      <c r="C560" s="297" t="s">
        <v>549</v>
      </c>
      <c r="D560" s="77"/>
      <c r="E560" s="16" t="s">
        <v>540</v>
      </c>
      <c r="F560" s="14">
        <v>1</v>
      </c>
      <c r="G560" s="17"/>
      <c r="H560" s="17"/>
      <c r="I560" s="17"/>
      <c r="J560" s="17"/>
      <c r="K560" s="17"/>
      <c r="L560" s="17"/>
      <c r="M560" s="17"/>
      <c r="N560" s="17"/>
      <c r="O560" s="14">
        <v>1</v>
      </c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4"/>
      <c r="AD560" s="17"/>
      <c r="AE560" s="17"/>
      <c r="AF560" s="17"/>
      <c r="AG560" s="17"/>
      <c r="AH560" s="17"/>
      <c r="AI560" s="17"/>
      <c r="AJ560" s="19"/>
    </row>
    <row r="561" spans="1:36" ht="12.75">
      <c r="A561" s="15" t="s">
        <v>538</v>
      </c>
      <c r="B561" s="77"/>
      <c r="C561" s="297" t="s">
        <v>550</v>
      </c>
      <c r="D561" s="77"/>
      <c r="E561" s="16" t="s">
        <v>540</v>
      </c>
      <c r="F561" s="14">
        <v>1</v>
      </c>
      <c r="G561" s="17"/>
      <c r="H561" s="17"/>
      <c r="I561" s="17"/>
      <c r="J561" s="17"/>
      <c r="K561" s="17"/>
      <c r="L561" s="17"/>
      <c r="M561" s="17"/>
      <c r="N561" s="17"/>
      <c r="O561" s="14">
        <v>1</v>
      </c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4"/>
      <c r="AD561" s="17"/>
      <c r="AE561" s="17"/>
      <c r="AF561" s="17"/>
      <c r="AG561" s="17"/>
      <c r="AH561" s="17"/>
      <c r="AI561" s="17"/>
      <c r="AJ561" s="19"/>
    </row>
    <row r="562" spans="1:36" ht="12.75">
      <c r="A562" s="15" t="s">
        <v>538</v>
      </c>
      <c r="B562" s="77"/>
      <c r="C562" s="297" t="s">
        <v>551</v>
      </c>
      <c r="D562" s="77"/>
      <c r="E562" s="16" t="s">
        <v>540</v>
      </c>
      <c r="F562" s="14">
        <v>1</v>
      </c>
      <c r="G562" s="17"/>
      <c r="H562" s="17"/>
      <c r="I562" s="17"/>
      <c r="J562" s="17"/>
      <c r="K562" s="17"/>
      <c r="L562" s="17"/>
      <c r="M562" s="17"/>
      <c r="N562" s="17"/>
      <c r="O562" s="14">
        <v>1</v>
      </c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4"/>
      <c r="AD562" s="17"/>
      <c r="AE562" s="17"/>
      <c r="AF562" s="17"/>
      <c r="AG562" s="17"/>
      <c r="AH562" s="17"/>
      <c r="AI562" s="17"/>
      <c r="AJ562" s="19"/>
    </row>
    <row r="563" spans="1:36" ht="12.75">
      <c r="A563" s="15" t="s">
        <v>538</v>
      </c>
      <c r="B563" s="77"/>
      <c r="C563" s="297" t="s">
        <v>552</v>
      </c>
      <c r="D563" s="77"/>
      <c r="E563" s="16" t="s">
        <v>540</v>
      </c>
      <c r="F563" s="14">
        <v>1</v>
      </c>
      <c r="G563" s="17"/>
      <c r="H563" s="17"/>
      <c r="I563" s="17"/>
      <c r="J563" s="17"/>
      <c r="K563" s="17"/>
      <c r="L563" s="17"/>
      <c r="M563" s="17"/>
      <c r="N563" s="17"/>
      <c r="O563" s="14">
        <v>1</v>
      </c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4"/>
      <c r="AD563" s="17"/>
      <c r="AE563" s="17"/>
      <c r="AF563" s="17"/>
      <c r="AG563" s="17"/>
      <c r="AH563" s="17"/>
      <c r="AI563" s="17"/>
      <c r="AJ563" s="19"/>
    </row>
    <row r="564" spans="1:36" ht="12.75">
      <c r="A564" s="15" t="s">
        <v>538</v>
      </c>
      <c r="B564" s="77"/>
      <c r="C564" s="297" t="s">
        <v>553</v>
      </c>
      <c r="D564" s="77"/>
      <c r="E564" s="16" t="s">
        <v>540</v>
      </c>
      <c r="F564" s="14">
        <v>1</v>
      </c>
      <c r="G564" s="17"/>
      <c r="H564" s="17"/>
      <c r="I564" s="17"/>
      <c r="J564" s="17"/>
      <c r="K564" s="17"/>
      <c r="L564" s="17"/>
      <c r="M564" s="17"/>
      <c r="N564" s="17"/>
      <c r="O564" s="14">
        <v>1</v>
      </c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4"/>
      <c r="AD564" s="17"/>
      <c r="AE564" s="17"/>
      <c r="AF564" s="17"/>
      <c r="AG564" s="17"/>
      <c r="AH564" s="17"/>
      <c r="AI564" s="17"/>
      <c r="AJ564" s="19"/>
    </row>
    <row r="565" spans="1:36" ht="12.75">
      <c r="A565" s="15" t="s">
        <v>538</v>
      </c>
      <c r="B565" s="77"/>
      <c r="C565" s="180" t="s">
        <v>132</v>
      </c>
      <c r="D565" s="181">
        <f>SUM(D566:D570)</f>
        <v>0</v>
      </c>
      <c r="E565" s="181">
        <v>5</v>
      </c>
      <c r="F565" s="181">
        <f aca="true" t="shared" si="87" ref="F565:AJ565">SUM(F566:F570)</f>
        <v>5</v>
      </c>
      <c r="G565" s="181">
        <f t="shared" si="87"/>
        <v>9</v>
      </c>
      <c r="H565" s="181">
        <f t="shared" si="87"/>
        <v>50</v>
      </c>
      <c r="I565" s="181">
        <f t="shared" si="87"/>
        <v>0</v>
      </c>
      <c r="J565" s="181">
        <f t="shared" si="87"/>
        <v>0</v>
      </c>
      <c r="K565" s="181">
        <f t="shared" si="87"/>
        <v>0</v>
      </c>
      <c r="L565" s="181">
        <f t="shared" si="87"/>
        <v>0</v>
      </c>
      <c r="M565" s="181">
        <f t="shared" si="87"/>
        <v>0</v>
      </c>
      <c r="N565" s="181">
        <f t="shared" si="87"/>
        <v>0</v>
      </c>
      <c r="O565" s="181">
        <f t="shared" si="87"/>
        <v>0</v>
      </c>
      <c r="P565" s="181">
        <f t="shared" si="87"/>
        <v>0</v>
      </c>
      <c r="Q565" s="181">
        <f t="shared" si="87"/>
        <v>13</v>
      </c>
      <c r="R565" s="181">
        <f t="shared" si="87"/>
        <v>0</v>
      </c>
      <c r="S565" s="181">
        <f t="shared" si="87"/>
        <v>5</v>
      </c>
      <c r="T565" s="181">
        <f t="shared" si="87"/>
        <v>10</v>
      </c>
      <c r="U565" s="181">
        <f t="shared" si="87"/>
        <v>0</v>
      </c>
      <c r="V565" s="181">
        <f t="shared" si="87"/>
        <v>0</v>
      </c>
      <c r="W565" s="181">
        <f t="shared" si="87"/>
        <v>0</v>
      </c>
      <c r="X565" s="181">
        <f t="shared" si="87"/>
        <v>0</v>
      </c>
      <c r="Y565" s="181">
        <f t="shared" si="87"/>
        <v>0</v>
      </c>
      <c r="Z565" s="181">
        <f t="shared" si="87"/>
        <v>0</v>
      </c>
      <c r="AA565" s="181">
        <f t="shared" si="87"/>
        <v>0</v>
      </c>
      <c r="AB565" s="181">
        <f t="shared" si="87"/>
        <v>0</v>
      </c>
      <c r="AC565" s="181">
        <f t="shared" si="87"/>
        <v>17</v>
      </c>
      <c r="AD565" s="181">
        <f t="shared" si="87"/>
        <v>0</v>
      </c>
      <c r="AE565" s="181">
        <f t="shared" si="87"/>
        <v>0</v>
      </c>
      <c r="AF565" s="181">
        <f t="shared" si="87"/>
        <v>52</v>
      </c>
      <c r="AG565" s="181">
        <f t="shared" si="87"/>
        <v>0</v>
      </c>
      <c r="AH565" s="181">
        <f t="shared" si="87"/>
        <v>0</v>
      </c>
      <c r="AI565" s="181">
        <f t="shared" si="87"/>
        <v>0</v>
      </c>
      <c r="AJ565" s="181">
        <f t="shared" si="87"/>
        <v>0</v>
      </c>
    </row>
    <row r="566" spans="1:36" ht="12.75">
      <c r="A566" s="15" t="s">
        <v>538</v>
      </c>
      <c r="B566" s="331"/>
      <c r="C566" s="299" t="s">
        <v>554</v>
      </c>
      <c r="D566" s="15"/>
      <c r="E566" s="16" t="s">
        <v>555</v>
      </c>
      <c r="F566" s="14">
        <v>1</v>
      </c>
      <c r="G566" s="17">
        <v>2</v>
      </c>
      <c r="H566" s="17">
        <v>10</v>
      </c>
      <c r="I566" s="17"/>
      <c r="J566" s="17"/>
      <c r="K566" s="17"/>
      <c r="L566" s="17"/>
      <c r="M566" s="17"/>
      <c r="N566" s="17"/>
      <c r="O566" s="14"/>
      <c r="P566" s="17"/>
      <c r="Q566" s="17">
        <v>3</v>
      </c>
      <c r="R566" s="17"/>
      <c r="S566" s="17">
        <v>1</v>
      </c>
      <c r="T566" s="17">
        <v>2</v>
      </c>
      <c r="U566" s="17"/>
      <c r="V566" s="17"/>
      <c r="W566" s="17"/>
      <c r="X566" s="17"/>
      <c r="Y566" s="17"/>
      <c r="Z566" s="17"/>
      <c r="AA566" s="17"/>
      <c r="AB566" s="17"/>
      <c r="AC566" s="14">
        <v>6</v>
      </c>
      <c r="AD566" s="17"/>
      <c r="AE566" s="17"/>
      <c r="AF566" s="17">
        <v>15</v>
      </c>
      <c r="AG566" s="17"/>
      <c r="AH566" s="17"/>
      <c r="AI566" s="17"/>
      <c r="AJ566" s="19"/>
    </row>
    <row r="567" spans="1:36" ht="12.75">
      <c r="A567" s="15" t="s">
        <v>538</v>
      </c>
      <c r="B567" s="331"/>
      <c r="C567" s="299" t="s">
        <v>556</v>
      </c>
      <c r="D567" s="15"/>
      <c r="E567" s="16" t="s">
        <v>555</v>
      </c>
      <c r="F567" s="14">
        <v>1</v>
      </c>
      <c r="G567" s="17">
        <v>2</v>
      </c>
      <c r="H567" s="17">
        <v>10</v>
      </c>
      <c r="I567" s="17"/>
      <c r="J567" s="17"/>
      <c r="K567" s="17"/>
      <c r="L567" s="17"/>
      <c r="M567" s="17"/>
      <c r="N567" s="17"/>
      <c r="O567" s="14"/>
      <c r="P567" s="17"/>
      <c r="Q567" s="17">
        <v>3</v>
      </c>
      <c r="R567" s="17"/>
      <c r="S567" s="17">
        <v>1</v>
      </c>
      <c r="T567" s="17">
        <v>2</v>
      </c>
      <c r="U567" s="17"/>
      <c r="V567" s="17"/>
      <c r="W567" s="17"/>
      <c r="X567" s="17"/>
      <c r="Y567" s="17"/>
      <c r="Z567" s="17"/>
      <c r="AA567" s="17"/>
      <c r="AB567" s="17"/>
      <c r="AC567" s="14">
        <v>3</v>
      </c>
      <c r="AD567" s="17"/>
      <c r="AE567" s="17"/>
      <c r="AF567" s="17">
        <v>6</v>
      </c>
      <c r="AG567" s="17"/>
      <c r="AH567" s="17"/>
      <c r="AI567" s="17"/>
      <c r="AJ567" s="19"/>
    </row>
    <row r="568" spans="1:36" ht="12.75">
      <c r="A568" s="15" t="s">
        <v>538</v>
      </c>
      <c r="B568" s="331"/>
      <c r="C568" s="299" t="s">
        <v>557</v>
      </c>
      <c r="D568" s="15"/>
      <c r="E568" s="16" t="s">
        <v>555</v>
      </c>
      <c r="F568" s="14">
        <v>1</v>
      </c>
      <c r="G568" s="17">
        <v>2</v>
      </c>
      <c r="H568" s="17">
        <v>10</v>
      </c>
      <c r="I568" s="17"/>
      <c r="J568" s="17"/>
      <c r="K568" s="17"/>
      <c r="L568" s="17"/>
      <c r="M568" s="17"/>
      <c r="N568" s="17"/>
      <c r="O568" s="14"/>
      <c r="P568" s="17"/>
      <c r="Q568" s="17">
        <v>3</v>
      </c>
      <c r="R568" s="17"/>
      <c r="S568" s="17">
        <v>1</v>
      </c>
      <c r="T568" s="17">
        <v>2</v>
      </c>
      <c r="U568" s="17"/>
      <c r="V568" s="17"/>
      <c r="W568" s="17"/>
      <c r="X568" s="17"/>
      <c r="Y568" s="17"/>
      <c r="Z568" s="17"/>
      <c r="AA568" s="17"/>
      <c r="AB568" s="17"/>
      <c r="AC568" s="14">
        <v>3</v>
      </c>
      <c r="AD568" s="17"/>
      <c r="AE568" s="17"/>
      <c r="AF568" s="17">
        <v>10</v>
      </c>
      <c r="AG568" s="17"/>
      <c r="AH568" s="17"/>
      <c r="AI568" s="17"/>
      <c r="AJ568" s="19"/>
    </row>
    <row r="569" spans="1:36" ht="12.75">
      <c r="A569" s="15" t="s">
        <v>538</v>
      </c>
      <c r="B569" s="331"/>
      <c r="C569" s="299" t="s">
        <v>558</v>
      </c>
      <c r="D569" s="15"/>
      <c r="E569" s="16" t="s">
        <v>555</v>
      </c>
      <c r="F569" s="14">
        <v>1</v>
      </c>
      <c r="G569" s="17">
        <v>2</v>
      </c>
      <c r="H569" s="17">
        <v>10</v>
      </c>
      <c r="I569" s="17"/>
      <c r="J569" s="17"/>
      <c r="K569" s="17"/>
      <c r="L569" s="17"/>
      <c r="M569" s="17"/>
      <c r="N569" s="17"/>
      <c r="O569" s="14"/>
      <c r="P569" s="17"/>
      <c r="Q569" s="17">
        <v>2</v>
      </c>
      <c r="R569" s="17"/>
      <c r="S569" s="17">
        <v>1</v>
      </c>
      <c r="T569" s="17">
        <v>2</v>
      </c>
      <c r="U569" s="17"/>
      <c r="V569" s="17"/>
      <c r="W569" s="17"/>
      <c r="X569" s="17"/>
      <c r="Y569" s="17"/>
      <c r="Z569" s="17"/>
      <c r="AA569" s="17"/>
      <c r="AB569" s="17"/>
      <c r="AC569" s="14">
        <v>3</v>
      </c>
      <c r="AD569" s="17"/>
      <c r="AE569" s="17"/>
      <c r="AF569" s="17">
        <v>15</v>
      </c>
      <c r="AG569" s="17"/>
      <c r="AH569" s="17"/>
      <c r="AI569" s="17"/>
      <c r="AJ569" s="19"/>
    </row>
    <row r="570" spans="1:36" ht="12.75">
      <c r="A570" s="15" t="s">
        <v>538</v>
      </c>
      <c r="B570" s="331"/>
      <c r="C570" s="299" t="s">
        <v>559</v>
      </c>
      <c r="D570" s="15"/>
      <c r="E570" s="16" t="s">
        <v>555</v>
      </c>
      <c r="F570" s="14">
        <v>1</v>
      </c>
      <c r="G570" s="17">
        <v>1</v>
      </c>
      <c r="H570" s="17">
        <v>10</v>
      </c>
      <c r="I570" s="17"/>
      <c r="J570" s="17"/>
      <c r="K570" s="17"/>
      <c r="L570" s="17"/>
      <c r="M570" s="17"/>
      <c r="N570" s="17"/>
      <c r="O570" s="14"/>
      <c r="P570" s="17"/>
      <c r="Q570" s="17">
        <v>2</v>
      </c>
      <c r="R570" s="17"/>
      <c r="S570" s="17">
        <v>1</v>
      </c>
      <c r="T570" s="17">
        <v>2</v>
      </c>
      <c r="U570" s="17"/>
      <c r="V570" s="17"/>
      <c r="W570" s="17"/>
      <c r="X570" s="17"/>
      <c r="Y570" s="17"/>
      <c r="Z570" s="17"/>
      <c r="AA570" s="17"/>
      <c r="AB570" s="17"/>
      <c r="AC570" s="14">
        <v>2</v>
      </c>
      <c r="AD570" s="17"/>
      <c r="AE570" s="17"/>
      <c r="AF570" s="17">
        <v>6</v>
      </c>
      <c r="AG570" s="17"/>
      <c r="AH570" s="17"/>
      <c r="AI570" s="17"/>
      <c r="AJ570" s="19"/>
    </row>
    <row r="571" spans="1:36" ht="12.75">
      <c r="A571" s="15" t="s">
        <v>538</v>
      </c>
      <c r="B571" s="77"/>
      <c r="C571" s="180" t="s">
        <v>119</v>
      </c>
      <c r="D571" s="181">
        <f>SUM(D572:D572)</f>
        <v>0</v>
      </c>
      <c r="E571" s="181">
        <v>1</v>
      </c>
      <c r="F571" s="181">
        <f aca="true" t="shared" si="88" ref="F571:AJ571">SUM(F572:F572)</f>
        <v>0</v>
      </c>
      <c r="G571" s="181">
        <f t="shared" si="88"/>
        <v>0</v>
      </c>
      <c r="H571" s="181">
        <f t="shared" si="88"/>
        <v>0</v>
      </c>
      <c r="I571" s="181">
        <f t="shared" si="88"/>
        <v>0</v>
      </c>
      <c r="J571" s="181">
        <f t="shared" si="88"/>
        <v>0</v>
      </c>
      <c r="K571" s="181">
        <f t="shared" si="88"/>
        <v>0</v>
      </c>
      <c r="L571" s="181">
        <f t="shared" si="88"/>
        <v>0</v>
      </c>
      <c r="M571" s="181">
        <f t="shared" si="88"/>
        <v>0</v>
      </c>
      <c r="N571" s="181">
        <f t="shared" si="88"/>
        <v>0</v>
      </c>
      <c r="O571" s="181">
        <f t="shared" si="88"/>
        <v>0</v>
      </c>
      <c r="P571" s="181">
        <f t="shared" si="88"/>
        <v>0</v>
      </c>
      <c r="Q571" s="181">
        <f t="shared" si="88"/>
        <v>0</v>
      </c>
      <c r="R571" s="181">
        <f t="shared" si="88"/>
        <v>0</v>
      </c>
      <c r="S571" s="181">
        <f t="shared" si="88"/>
        <v>0</v>
      </c>
      <c r="T571" s="181">
        <f t="shared" si="88"/>
        <v>0</v>
      </c>
      <c r="U571" s="181">
        <f t="shared" si="88"/>
        <v>0</v>
      </c>
      <c r="V571" s="181">
        <f t="shared" si="88"/>
        <v>0</v>
      </c>
      <c r="W571" s="181">
        <f t="shared" si="88"/>
        <v>0</v>
      </c>
      <c r="X571" s="181">
        <f t="shared" si="88"/>
        <v>0</v>
      </c>
      <c r="Y571" s="181">
        <f t="shared" si="88"/>
        <v>0</v>
      </c>
      <c r="Z571" s="181">
        <f t="shared" si="88"/>
        <v>0</v>
      </c>
      <c r="AA571" s="181">
        <f t="shared" si="88"/>
        <v>0</v>
      </c>
      <c r="AB571" s="181">
        <f t="shared" si="88"/>
        <v>0</v>
      </c>
      <c r="AC571" s="181">
        <f t="shared" si="88"/>
        <v>0</v>
      </c>
      <c r="AD571" s="181">
        <f t="shared" si="88"/>
        <v>0</v>
      </c>
      <c r="AE571" s="181">
        <f t="shared" si="88"/>
        <v>0</v>
      </c>
      <c r="AF571" s="181">
        <f t="shared" si="88"/>
        <v>0</v>
      </c>
      <c r="AG571" s="181">
        <f t="shared" si="88"/>
        <v>0</v>
      </c>
      <c r="AH571" s="181">
        <f t="shared" si="88"/>
        <v>0</v>
      </c>
      <c r="AI571" s="181">
        <f t="shared" si="88"/>
        <v>0</v>
      </c>
      <c r="AJ571" s="181">
        <f t="shared" si="88"/>
        <v>0</v>
      </c>
    </row>
    <row r="572" spans="1:36" ht="12.75">
      <c r="A572" s="15" t="s">
        <v>538</v>
      </c>
      <c r="B572" s="331"/>
      <c r="C572" s="299" t="s">
        <v>560</v>
      </c>
      <c r="D572" s="15"/>
      <c r="E572" s="16" t="s">
        <v>561</v>
      </c>
      <c r="F572" s="14"/>
      <c r="G572" s="17"/>
      <c r="H572" s="17"/>
      <c r="I572" s="17"/>
      <c r="J572" s="17"/>
      <c r="K572" s="17"/>
      <c r="L572" s="17"/>
      <c r="M572" s="17"/>
      <c r="N572" s="17"/>
      <c r="O572" s="14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4"/>
      <c r="AD572" s="17"/>
      <c r="AE572" s="17"/>
      <c r="AF572" s="17"/>
      <c r="AG572" s="17"/>
      <c r="AH572" s="17"/>
      <c r="AI572" s="17"/>
      <c r="AJ572" s="19"/>
    </row>
    <row r="573" spans="1:36" ht="12.75">
      <c r="A573" s="15" t="s">
        <v>538</v>
      </c>
      <c r="B573" s="77"/>
      <c r="C573" s="226" t="s">
        <v>241</v>
      </c>
      <c r="D573" s="184">
        <f aca="true" t="shared" si="89" ref="D573:AJ573">SUM(D574:D574)</f>
        <v>0</v>
      </c>
      <c r="E573" s="184">
        <f t="shared" si="89"/>
        <v>0</v>
      </c>
      <c r="F573" s="185">
        <f t="shared" si="89"/>
        <v>0</v>
      </c>
      <c r="G573" s="185">
        <f t="shared" si="89"/>
        <v>0</v>
      </c>
      <c r="H573" s="185">
        <f t="shared" si="89"/>
        <v>0</v>
      </c>
      <c r="I573" s="185">
        <f t="shared" si="89"/>
        <v>0</v>
      </c>
      <c r="J573" s="185">
        <f t="shared" si="89"/>
        <v>0</v>
      </c>
      <c r="K573" s="185">
        <f t="shared" si="89"/>
        <v>0</v>
      </c>
      <c r="L573" s="185">
        <f t="shared" si="89"/>
        <v>0</v>
      </c>
      <c r="M573" s="185">
        <f t="shared" si="89"/>
        <v>0</v>
      </c>
      <c r="N573" s="185">
        <f t="shared" si="89"/>
        <v>0</v>
      </c>
      <c r="O573" s="185">
        <f t="shared" si="89"/>
        <v>0</v>
      </c>
      <c r="P573" s="185">
        <f t="shared" si="89"/>
        <v>0</v>
      </c>
      <c r="Q573" s="185">
        <f t="shared" si="89"/>
        <v>0</v>
      </c>
      <c r="R573" s="185">
        <f t="shared" si="89"/>
        <v>0</v>
      </c>
      <c r="S573" s="185">
        <f t="shared" si="89"/>
        <v>0</v>
      </c>
      <c r="T573" s="185">
        <f t="shared" si="89"/>
        <v>0</v>
      </c>
      <c r="U573" s="185">
        <f t="shared" si="89"/>
        <v>0</v>
      </c>
      <c r="V573" s="185">
        <f t="shared" si="89"/>
        <v>0</v>
      </c>
      <c r="W573" s="185">
        <f t="shared" si="89"/>
        <v>0</v>
      </c>
      <c r="X573" s="185">
        <f t="shared" si="89"/>
        <v>0</v>
      </c>
      <c r="Y573" s="185">
        <f t="shared" si="89"/>
        <v>0</v>
      </c>
      <c r="Z573" s="185">
        <f t="shared" si="89"/>
        <v>0</v>
      </c>
      <c r="AA573" s="185">
        <f t="shared" si="89"/>
        <v>0</v>
      </c>
      <c r="AB573" s="185">
        <f t="shared" si="89"/>
        <v>0</v>
      </c>
      <c r="AC573" s="185">
        <f t="shared" si="89"/>
        <v>0</v>
      </c>
      <c r="AD573" s="185">
        <f t="shared" si="89"/>
        <v>0</v>
      </c>
      <c r="AE573" s="185">
        <f t="shared" si="89"/>
        <v>0</v>
      </c>
      <c r="AF573" s="185">
        <f t="shared" si="89"/>
        <v>0</v>
      </c>
      <c r="AG573" s="185">
        <f t="shared" si="89"/>
        <v>0</v>
      </c>
      <c r="AH573" s="185">
        <f t="shared" si="89"/>
        <v>0</v>
      </c>
      <c r="AI573" s="185">
        <f t="shared" si="89"/>
        <v>0</v>
      </c>
      <c r="AJ573" s="185">
        <f t="shared" si="89"/>
        <v>0</v>
      </c>
    </row>
    <row r="574" spans="1:36" ht="12.75">
      <c r="A574" s="15" t="s">
        <v>538</v>
      </c>
      <c r="B574" s="331"/>
      <c r="C574" s="49"/>
      <c r="D574" s="300"/>
      <c r="E574" s="301"/>
      <c r="F574" s="196"/>
      <c r="G574" s="278"/>
      <c r="H574" s="278"/>
      <c r="I574" s="278"/>
      <c r="J574" s="278"/>
      <c r="K574" s="278"/>
      <c r="L574" s="278"/>
      <c r="M574" s="278"/>
      <c r="N574" s="278"/>
      <c r="O574" s="196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  <c r="AA574" s="278"/>
      <c r="AB574" s="278"/>
      <c r="AC574" s="196"/>
      <c r="AD574" s="278"/>
      <c r="AE574" s="278"/>
      <c r="AF574" s="278"/>
      <c r="AG574" s="278"/>
      <c r="AH574" s="278"/>
      <c r="AI574" s="278"/>
      <c r="AJ574" s="279"/>
    </row>
    <row r="575" spans="1:36" ht="12.75">
      <c r="A575" s="15" t="s">
        <v>538</v>
      </c>
      <c r="B575" s="77"/>
      <c r="C575" s="226" t="s">
        <v>243</v>
      </c>
      <c r="D575" s="181">
        <f aca="true" t="shared" si="90" ref="D575:AJ575">SUM(D576:D576)</f>
        <v>0</v>
      </c>
      <c r="E575" s="181">
        <f t="shared" si="90"/>
        <v>0</v>
      </c>
      <c r="F575" s="181">
        <f t="shared" si="90"/>
        <v>0</v>
      </c>
      <c r="G575" s="181">
        <f t="shared" si="90"/>
        <v>0</v>
      </c>
      <c r="H575" s="181">
        <f t="shared" si="90"/>
        <v>0</v>
      </c>
      <c r="I575" s="181">
        <f t="shared" si="90"/>
        <v>0</v>
      </c>
      <c r="J575" s="181">
        <f t="shared" si="90"/>
        <v>0</v>
      </c>
      <c r="K575" s="181">
        <f t="shared" si="90"/>
        <v>0</v>
      </c>
      <c r="L575" s="181">
        <f t="shared" si="90"/>
        <v>0</v>
      </c>
      <c r="M575" s="181">
        <f t="shared" si="90"/>
        <v>0</v>
      </c>
      <c r="N575" s="181">
        <f t="shared" si="90"/>
        <v>0</v>
      </c>
      <c r="O575" s="181">
        <f t="shared" si="90"/>
        <v>0</v>
      </c>
      <c r="P575" s="181">
        <f t="shared" si="90"/>
        <v>0</v>
      </c>
      <c r="Q575" s="181">
        <f t="shared" si="90"/>
        <v>0</v>
      </c>
      <c r="R575" s="181">
        <f t="shared" si="90"/>
        <v>0</v>
      </c>
      <c r="S575" s="181">
        <f t="shared" si="90"/>
        <v>0</v>
      </c>
      <c r="T575" s="181">
        <f t="shared" si="90"/>
        <v>0</v>
      </c>
      <c r="U575" s="181">
        <f t="shared" si="90"/>
        <v>0</v>
      </c>
      <c r="V575" s="181">
        <f t="shared" si="90"/>
        <v>0</v>
      </c>
      <c r="W575" s="181">
        <f t="shared" si="90"/>
        <v>0</v>
      </c>
      <c r="X575" s="181">
        <f t="shared" si="90"/>
        <v>0</v>
      </c>
      <c r="Y575" s="181">
        <f t="shared" si="90"/>
        <v>0</v>
      </c>
      <c r="Z575" s="181">
        <f t="shared" si="90"/>
        <v>0</v>
      </c>
      <c r="AA575" s="181">
        <f t="shared" si="90"/>
        <v>0</v>
      </c>
      <c r="AB575" s="181">
        <f t="shared" si="90"/>
        <v>0</v>
      </c>
      <c r="AC575" s="181">
        <f t="shared" si="90"/>
        <v>0</v>
      </c>
      <c r="AD575" s="181">
        <f t="shared" si="90"/>
        <v>0</v>
      </c>
      <c r="AE575" s="181">
        <f t="shared" si="90"/>
        <v>0</v>
      </c>
      <c r="AF575" s="181">
        <f t="shared" si="90"/>
        <v>0</v>
      </c>
      <c r="AG575" s="181">
        <f t="shared" si="90"/>
        <v>0</v>
      </c>
      <c r="AH575" s="181">
        <f t="shared" si="90"/>
        <v>0</v>
      </c>
      <c r="AI575" s="181">
        <f t="shared" si="90"/>
        <v>0</v>
      </c>
      <c r="AJ575" s="181">
        <f t="shared" si="90"/>
        <v>0</v>
      </c>
    </row>
    <row r="576" spans="1:36" ht="12.75">
      <c r="A576" s="15" t="s">
        <v>538</v>
      </c>
      <c r="B576" s="331"/>
      <c r="C576" s="30"/>
      <c r="D576" s="15"/>
      <c r="E576" s="16"/>
      <c r="F576" s="14"/>
      <c r="G576" s="17"/>
      <c r="H576" s="17"/>
      <c r="I576" s="17"/>
      <c r="J576" s="17"/>
      <c r="K576" s="17"/>
      <c r="L576" s="17"/>
      <c r="M576" s="17"/>
      <c r="N576" s="17"/>
      <c r="O576" s="14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8"/>
      <c r="AC576" s="14"/>
      <c r="AD576" s="17"/>
      <c r="AE576" s="17"/>
      <c r="AF576" s="17"/>
      <c r="AG576" s="17"/>
      <c r="AH576" s="17"/>
      <c r="AI576" s="17"/>
      <c r="AJ576" s="19"/>
    </row>
    <row r="577" spans="1:36" ht="12.75">
      <c r="A577" s="15" t="s">
        <v>538</v>
      </c>
      <c r="B577" s="331"/>
      <c r="C577" s="192" t="s">
        <v>247</v>
      </c>
      <c r="D577" s="15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</row>
    <row r="578" spans="1:36" ht="12.75">
      <c r="A578" s="15" t="s">
        <v>538</v>
      </c>
      <c r="B578" s="77"/>
      <c r="C578" s="187" t="s">
        <v>260</v>
      </c>
      <c r="D578" s="15"/>
      <c r="E578" s="16">
        <v>3</v>
      </c>
      <c r="F578" s="14"/>
      <c r="G578" s="17"/>
      <c r="H578" s="17"/>
      <c r="I578" s="17"/>
      <c r="J578" s="17"/>
      <c r="K578" s="17"/>
      <c r="L578" s="17"/>
      <c r="M578" s="17"/>
      <c r="N578" s="17"/>
      <c r="O578" s="14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4"/>
      <c r="AD578" s="17"/>
      <c r="AE578" s="17"/>
      <c r="AF578" s="17"/>
      <c r="AG578" s="17"/>
      <c r="AH578" s="17"/>
      <c r="AI578" s="17"/>
      <c r="AJ578" s="19"/>
    </row>
    <row r="579" spans="1:36" ht="12.75">
      <c r="A579" s="15" t="s">
        <v>538</v>
      </c>
      <c r="B579" s="331"/>
      <c r="C579" s="188" t="s">
        <v>348</v>
      </c>
      <c r="D579" s="73"/>
      <c r="E579" s="189">
        <v>5</v>
      </c>
      <c r="F579" s="54"/>
      <c r="G579" s="190"/>
      <c r="H579" s="190"/>
      <c r="I579" s="190"/>
      <c r="J579" s="190"/>
      <c r="K579" s="190"/>
      <c r="L579" s="190"/>
      <c r="M579" s="190"/>
      <c r="N579" s="190"/>
      <c r="O579" s="54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  <c r="AA579" s="190"/>
      <c r="AB579" s="190"/>
      <c r="AC579" s="54"/>
      <c r="AD579" s="190"/>
      <c r="AE579" s="190"/>
      <c r="AF579" s="190"/>
      <c r="AG579" s="190"/>
      <c r="AH579" s="190"/>
      <c r="AI579" s="190"/>
      <c r="AJ579" s="191"/>
    </row>
    <row r="580" spans="1:36" ht="25.5">
      <c r="A580" s="15" t="s">
        <v>538</v>
      </c>
      <c r="B580" s="331"/>
      <c r="C580" s="192" t="s">
        <v>349</v>
      </c>
      <c r="D580" s="73">
        <f>+D579</f>
        <v>0</v>
      </c>
      <c r="E580" s="189">
        <v>10</v>
      </c>
      <c r="F580" s="54"/>
      <c r="G580" s="190"/>
      <c r="H580" s="190"/>
      <c r="I580" s="190"/>
      <c r="J580" s="190"/>
      <c r="K580" s="190"/>
      <c r="L580" s="190"/>
      <c r="M580" s="190"/>
      <c r="N580" s="190"/>
      <c r="O580" s="54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  <c r="AA580" s="190"/>
      <c r="AB580" s="190"/>
      <c r="AC580" s="54"/>
      <c r="AD580" s="190"/>
      <c r="AE580" s="190"/>
      <c r="AF580" s="190"/>
      <c r="AG580" s="190"/>
      <c r="AH580" s="190"/>
      <c r="AI580" s="190"/>
      <c r="AJ580" s="191"/>
    </row>
    <row r="581" spans="3:36" ht="12.75">
      <c r="C581" s="303" t="s">
        <v>263</v>
      </c>
      <c r="E581" s="3">
        <f aca="true" t="shared" si="91" ref="E581:AJ581">E548</f>
        <v>19</v>
      </c>
      <c r="F581" s="3">
        <f t="shared" si="91"/>
        <v>17</v>
      </c>
      <c r="G581" s="3">
        <f t="shared" si="91"/>
        <v>9</v>
      </c>
      <c r="H581" s="3">
        <f t="shared" si="91"/>
        <v>60</v>
      </c>
      <c r="I581" s="3">
        <f t="shared" si="91"/>
        <v>0</v>
      </c>
      <c r="J581" s="3">
        <f t="shared" si="91"/>
        <v>0</v>
      </c>
      <c r="K581" s="3">
        <f t="shared" si="91"/>
        <v>0</v>
      </c>
      <c r="L581" s="3">
        <f t="shared" si="91"/>
        <v>0</v>
      </c>
      <c r="M581" s="3">
        <f t="shared" si="91"/>
        <v>0</v>
      </c>
      <c r="N581" s="3">
        <f t="shared" si="91"/>
        <v>0</v>
      </c>
      <c r="O581" s="3">
        <f t="shared" si="91"/>
        <v>5</v>
      </c>
      <c r="P581" s="3">
        <f t="shared" si="91"/>
        <v>0</v>
      </c>
      <c r="Q581" s="3">
        <f t="shared" si="91"/>
        <v>13</v>
      </c>
      <c r="R581" s="3">
        <f t="shared" si="91"/>
        <v>0</v>
      </c>
      <c r="S581" s="3">
        <f t="shared" si="91"/>
        <v>5</v>
      </c>
      <c r="T581" s="3">
        <f t="shared" si="91"/>
        <v>10</v>
      </c>
      <c r="U581" s="3">
        <f t="shared" si="91"/>
        <v>2</v>
      </c>
      <c r="V581" s="3">
        <f t="shared" si="91"/>
        <v>0</v>
      </c>
      <c r="W581" s="3">
        <f t="shared" si="91"/>
        <v>1</v>
      </c>
      <c r="X581" s="3">
        <f t="shared" si="91"/>
        <v>5</v>
      </c>
      <c r="Y581" s="3">
        <f t="shared" si="91"/>
        <v>0</v>
      </c>
      <c r="Z581" s="3">
        <f t="shared" si="91"/>
        <v>0</v>
      </c>
      <c r="AA581" s="3">
        <f t="shared" si="91"/>
        <v>0</v>
      </c>
      <c r="AB581" s="3">
        <f t="shared" si="91"/>
        <v>0</v>
      </c>
      <c r="AC581" s="3">
        <f t="shared" si="91"/>
        <v>17</v>
      </c>
      <c r="AD581" s="3">
        <f t="shared" si="91"/>
        <v>0</v>
      </c>
      <c r="AE581" s="3">
        <f t="shared" si="91"/>
        <v>0</v>
      </c>
      <c r="AF581" s="3">
        <f t="shared" si="91"/>
        <v>58</v>
      </c>
      <c r="AG581" s="3">
        <f t="shared" si="91"/>
        <v>0</v>
      </c>
      <c r="AH581" s="3">
        <f t="shared" si="91"/>
        <v>0</v>
      </c>
      <c r="AI581" s="3">
        <f t="shared" si="91"/>
        <v>0</v>
      </c>
      <c r="AJ581" s="3">
        <f t="shared" si="91"/>
        <v>0</v>
      </c>
    </row>
  </sheetData>
  <mergeCells count="21">
    <mergeCell ref="AJ4:AJ5"/>
    <mergeCell ref="D3:E3"/>
    <mergeCell ref="F3:AI3"/>
    <mergeCell ref="D4:E4"/>
    <mergeCell ref="D5:D6"/>
    <mergeCell ref="E5:E6"/>
    <mergeCell ref="F4:N4"/>
    <mergeCell ref="O4:AB4"/>
    <mergeCell ref="AC4:AI4"/>
    <mergeCell ref="A3:C3"/>
    <mergeCell ref="B23:C23"/>
    <mergeCell ref="B9:C9"/>
    <mergeCell ref="B70:C70"/>
    <mergeCell ref="A4:A6"/>
    <mergeCell ref="B4:B6"/>
    <mergeCell ref="C7:D7"/>
    <mergeCell ref="C4:C6"/>
    <mergeCell ref="B82:C82"/>
    <mergeCell ref="B94:C94"/>
    <mergeCell ref="B111:C111"/>
    <mergeCell ref="F6:AJ6"/>
  </mergeCells>
  <conditionalFormatting sqref="AJ578 AJ576 AJ574 AJ572 AJ566:AJ570 AJ558:AJ564 AJ550:AJ556 AH521 AH519 AH536:AH544 AH523 AH526:AH534 AH515:AH517 AH510 V511:AH513 F510:U513 AJ496:AJ502 AG292:AG295 AI320:AI322 AI312:AI317 AI310 AJ471 AJ473 AJ476 AJ478 AJ480:AJ494 AJ467 AJ469 F428:AJ465 F424:AJ426 AJ412:AJ414 AJ406:AJ409 F399:AJ404 F385:AJ396 AJ378 AJ357:AJ359 AJ355 AJ347:AJ353 AF329:AF331 AC329:AC331 AA329:AA331 X329:X331 T329:T331 O331 H329:H331 G331 F329:F331 G361:AJ361 G363:AJ377 F302:AI306 F301:AJ301 AG285:AG290 AG277:AG283 AG275 AG270:AG272 J254:AG255 F255:I255 F257:AG268 AJ223:AJ226 AJ217:AJ221 AJ246:AJ247 AJ243:AJ244 AJ239:AJ241 AJ234:AJ235 AJ229:AJ231 F207:AJ215 F201:AJ205 AC83:AC94 F5:F6 G5:L5 I137:I144 I133:I135 J133:W144 F154:O164 F146:AJ152 F133:H144 E24:E70 AJ7 F8:AJ70 AJ178:AJ180 AJ175:AJ176 AJ173 AJ166:AJ171 W5:AI5 AJ71:AJ81 X133:X142 Y133:AJ144 P154:T158 U154:AJ164 N5:U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Корбут Василий Николаевич</cp:lastModifiedBy>
  <dcterms:created xsi:type="dcterms:W3CDTF">1996-10-08T23:32:33Z</dcterms:created>
  <dcterms:modified xsi:type="dcterms:W3CDTF">2007-03-27T11:14:03Z</dcterms:modified>
  <cp:category/>
  <cp:version/>
  <cp:contentType/>
  <cp:contentStatus/>
</cp:coreProperties>
</file>